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fnfile01\利府町\1040200020-保育係\02幼児教育・保育無償化\R8幼児教育無償化関係\利用給付関係書類\請求書・提供証明書等様式\預かり保育料用（法定代理）\"/>
    </mc:Choice>
  </mc:AlternateContent>
  <xr:revisionPtr revIDLastSave="0" documentId="13_ncr:1_{5A542554-7055-4074-9801-624563E33543}" xr6:coauthVersionLast="36" xr6:coauthVersionMax="36" xr10:uidLastSave="{00000000-0000-0000-0000-000000000000}"/>
  <bookViews>
    <workbookView xWindow="600" yWindow="120" windowWidth="19395" windowHeight="6840" tabRatio="891" activeTab="3" xr2:uid="{00000000-000D-0000-FFFF-FFFF00000000}"/>
  </bookViews>
  <sheets>
    <sheet name="【半年・３か月払用】請求書作成方法" sheetId="56" r:id="rId1"/>
    <sheet name="請求書（精算用）" sheetId="1" r:id="rId2"/>
    <sheet name="内訳" sheetId="4" r:id="rId3"/>
    <sheet name="請求書（毎月払用）" sheetId="21" r:id="rId4"/>
    <sheet name="内訳4月" sheetId="2" r:id="rId5"/>
    <sheet name="内訳5月" sheetId="45" r:id="rId6"/>
    <sheet name="内訳6月" sheetId="46" r:id="rId7"/>
    <sheet name="内訳7月" sheetId="47" r:id="rId8"/>
    <sheet name="内訳8月" sheetId="48" r:id="rId9"/>
    <sheet name="内訳9月" sheetId="49" r:id="rId10"/>
    <sheet name="内訳10月" sheetId="50" r:id="rId11"/>
    <sheet name="内訳11月" sheetId="51" r:id="rId12"/>
    <sheet name="内訳12月" sheetId="52" r:id="rId13"/>
    <sheet name="内訳1月" sheetId="53" r:id="rId14"/>
    <sheet name="内訳2月" sheetId="54" r:id="rId15"/>
    <sheet name="内訳三月" sheetId="55" r:id="rId16"/>
    <sheet name="内訳3月" sheetId="19" state="hidden" r:id="rId17"/>
  </sheets>
  <definedNames>
    <definedName name="_xlnm.Print_Area" localSheetId="0">【半年・３か月払用】請求書作成方法!$A$1:$J$127</definedName>
    <definedName name="_xlnm.Print_Area" localSheetId="1">'請求書（精算用）'!$A$1:$M$46</definedName>
    <definedName name="_xlnm.Print_Area" localSheetId="3">'請求書（毎月払用）'!$A$1:$M$46</definedName>
    <definedName name="_xlnm.Print_Area" localSheetId="2">内訳!$A$1:$K$9</definedName>
    <definedName name="_xlnm.Print_Area" localSheetId="10">内訳10月!$A$1:$T$13</definedName>
    <definedName name="_xlnm.Print_Area" localSheetId="11">内訳11月!$A$1:$T$13</definedName>
    <definedName name="_xlnm.Print_Area" localSheetId="12">内訳12月!$A$1:$T$13</definedName>
    <definedName name="_xlnm.Print_Area" localSheetId="13">内訳1月!$A$1:$T$13</definedName>
    <definedName name="_xlnm.Print_Area" localSheetId="14">内訳2月!$A$1:$T$13</definedName>
    <definedName name="_xlnm.Print_Area" localSheetId="16">内訳3月!$A$1:$AQ$92</definedName>
    <definedName name="_xlnm.Print_Area" localSheetId="4">内訳4月!$A$1:$T$13</definedName>
    <definedName name="_xlnm.Print_Area" localSheetId="5">内訳5月!$A$1:$T$13</definedName>
    <definedName name="_xlnm.Print_Area" localSheetId="6">内訳6月!$A$1:$T$13</definedName>
    <definedName name="_xlnm.Print_Area" localSheetId="7">内訳7月!$A$1:$T$13</definedName>
    <definedName name="_xlnm.Print_Area" localSheetId="8">内訳8月!$A$1:$T$13</definedName>
    <definedName name="_xlnm.Print_Area" localSheetId="9">内訳9月!$A$1:$T$13</definedName>
    <definedName name="_xlnm.Print_Area" localSheetId="15">内訳三月!$A$1:$T$13</definedName>
  </definedNames>
  <calcPr calcId="191029"/>
</workbook>
</file>

<file path=xl/calcChain.xml><?xml version="1.0" encoding="utf-8"?>
<calcChain xmlns="http://schemas.openxmlformats.org/spreadsheetml/2006/main">
  <c r="G37" i="1" l="1"/>
  <c r="G36" i="1"/>
  <c r="G35" i="1"/>
  <c r="G34" i="1"/>
  <c r="H46" i="1" l="1"/>
  <c r="H45" i="1"/>
  <c r="H44" i="1"/>
  <c r="H43" i="1"/>
  <c r="H42" i="1"/>
  <c r="P12" i="2" l="1"/>
  <c r="P11" i="2"/>
  <c r="P10" i="2"/>
  <c r="P9" i="2"/>
  <c r="H41" i="1" l="1"/>
  <c r="G32" i="1"/>
  <c r="G31" i="1"/>
  <c r="G29" i="1"/>
  <c r="G25" i="1"/>
  <c r="M3" i="46"/>
  <c r="M3" i="47" s="1"/>
  <c r="M3" i="48" s="1"/>
  <c r="M3" i="49" s="1"/>
  <c r="M3" i="50" s="1"/>
  <c r="M3" i="51" s="1"/>
  <c r="M3" i="52" s="1"/>
  <c r="M3" i="53" s="1"/>
  <c r="M3" i="54" s="1"/>
  <c r="M3" i="55" s="1"/>
  <c r="M3" i="45"/>
  <c r="M12" i="45" l="1"/>
  <c r="M11" i="45"/>
  <c r="M10" i="45"/>
  <c r="M9" i="45"/>
  <c r="P9" i="45" s="1"/>
  <c r="G12" i="45"/>
  <c r="G12" i="46" s="1"/>
  <c r="G12" i="47" s="1"/>
  <c r="G12" i="48" s="1"/>
  <c r="G12" i="49" s="1"/>
  <c r="G12" i="50" s="1"/>
  <c r="G12" i="51" s="1"/>
  <c r="G12" i="52" s="1"/>
  <c r="G12" i="53" s="1"/>
  <c r="G12" i="54" s="1"/>
  <c r="G12" i="55" s="1"/>
  <c r="G11" i="45"/>
  <c r="G11" i="46" s="1"/>
  <c r="G11" i="47" s="1"/>
  <c r="G11" i="48" s="1"/>
  <c r="G11" i="49" s="1"/>
  <c r="G11" i="50" s="1"/>
  <c r="G11" i="51" s="1"/>
  <c r="G11" i="52" s="1"/>
  <c r="G11" i="53" s="1"/>
  <c r="G11" i="54" s="1"/>
  <c r="G11" i="55" s="1"/>
  <c r="G10" i="45"/>
  <c r="G10" i="46" s="1"/>
  <c r="G10" i="47" s="1"/>
  <c r="G10" i="48" s="1"/>
  <c r="G9" i="45"/>
  <c r="G9" i="46" s="1"/>
  <c r="G9" i="47" s="1"/>
  <c r="G9" i="48" s="1"/>
  <c r="G9" i="49" s="1"/>
  <c r="G9" i="50" s="1"/>
  <c r="P13" i="2"/>
  <c r="G13" i="2"/>
  <c r="G9" i="51" l="1"/>
  <c r="M11" i="46"/>
  <c r="P11" i="45"/>
  <c r="M10" i="46"/>
  <c r="P10" i="45"/>
  <c r="P13" i="45" s="1"/>
  <c r="M12" i="46"/>
  <c r="P12" i="46" s="1"/>
  <c r="P12" i="45"/>
  <c r="M9" i="46"/>
  <c r="G10" i="49"/>
  <c r="G13" i="48"/>
  <c r="G13" i="45"/>
  <c r="G13" i="46"/>
  <c r="Y11" i="2"/>
  <c r="M12" i="47" l="1"/>
  <c r="P12" i="47" s="1"/>
  <c r="M10" i="47"/>
  <c r="P10" i="46"/>
  <c r="M11" i="47"/>
  <c r="P11" i="46"/>
  <c r="G13" i="49"/>
  <c r="G10" i="50"/>
  <c r="P9" i="46"/>
  <c r="M9" i="47"/>
  <c r="G9" i="52"/>
  <c r="M12" i="48"/>
  <c r="P12" i="48" s="1"/>
  <c r="D3" i="4"/>
  <c r="AD11" i="45"/>
  <c r="Z11" i="45"/>
  <c r="AC11" i="45"/>
  <c r="Y11" i="45"/>
  <c r="AE11" i="45"/>
  <c r="AB11" i="45"/>
  <c r="AA11" i="45"/>
  <c r="P13" i="46" l="1"/>
  <c r="Z11" i="46" s="1"/>
  <c r="M11" i="48"/>
  <c r="P11" i="47"/>
  <c r="G10" i="51"/>
  <c r="G13" i="50"/>
  <c r="G9" i="53"/>
  <c r="M10" i="48"/>
  <c r="P10" i="47"/>
  <c r="P9" i="47"/>
  <c r="P13" i="47" s="1"/>
  <c r="F3" i="4" s="1"/>
  <c r="M9" i="48"/>
  <c r="M12" i="49"/>
  <c r="E3" i="4" l="1"/>
  <c r="AB11" i="47"/>
  <c r="AE11" i="46"/>
  <c r="AA11" i="46"/>
  <c r="AB11" i="46"/>
  <c r="AD11" i="46"/>
  <c r="Y11" i="46"/>
  <c r="AC11" i="46"/>
  <c r="P9" i="48"/>
  <c r="M9" i="49"/>
  <c r="Y11" i="47"/>
  <c r="G10" i="52"/>
  <c r="G13" i="51"/>
  <c r="AC11" i="47"/>
  <c r="Z11" i="47"/>
  <c r="M10" i="49"/>
  <c r="P10" i="48"/>
  <c r="M11" i="49"/>
  <c r="P11" i="48"/>
  <c r="AD11" i="47"/>
  <c r="AA11" i="47"/>
  <c r="G9" i="54"/>
  <c r="P12" i="49"/>
  <c r="M12" i="50"/>
  <c r="AE11" i="47"/>
  <c r="G10" i="53" l="1"/>
  <c r="G13" i="52"/>
  <c r="G9" i="55"/>
  <c r="P11" i="49"/>
  <c r="M11" i="50"/>
  <c r="P9" i="49"/>
  <c r="P13" i="49" s="1"/>
  <c r="M9" i="50"/>
  <c r="P10" i="49"/>
  <c r="M10" i="50"/>
  <c r="M12" i="51"/>
  <c r="P12" i="50"/>
  <c r="P13" i="48"/>
  <c r="P11" i="50" l="1"/>
  <c r="M11" i="51"/>
  <c r="P12" i="51"/>
  <c r="M12" i="52"/>
  <c r="P9" i="50"/>
  <c r="M9" i="51"/>
  <c r="AA11" i="48"/>
  <c r="AC11" i="48"/>
  <c r="AD11" i="48"/>
  <c r="AB11" i="48"/>
  <c r="Z11" i="48"/>
  <c r="G3" i="4"/>
  <c r="AE11" i="48"/>
  <c r="Y11" i="48"/>
  <c r="P10" i="50"/>
  <c r="M10" i="51"/>
  <c r="AB11" i="49"/>
  <c r="Z11" i="49"/>
  <c r="AE11" i="49"/>
  <c r="AA11" i="49"/>
  <c r="Y11" i="49"/>
  <c r="H3" i="4"/>
  <c r="AC11" i="49"/>
  <c r="AD11" i="49"/>
  <c r="G10" i="54"/>
  <c r="G13" i="53"/>
  <c r="C3" i="4"/>
  <c r="AA11" i="2"/>
  <c r="AC11" i="2"/>
  <c r="AE11" i="2"/>
  <c r="Z11" i="2"/>
  <c r="AB11" i="2"/>
  <c r="AD11" i="2"/>
  <c r="P13" i="50" l="1"/>
  <c r="M9" i="52"/>
  <c r="P9" i="51"/>
  <c r="P12" i="52"/>
  <c r="M12" i="53"/>
  <c r="G10" i="55"/>
  <c r="G13" i="55" s="1"/>
  <c r="G13" i="54"/>
  <c r="P11" i="51"/>
  <c r="M11" i="52"/>
  <c r="P10" i="51"/>
  <c r="M10" i="52"/>
  <c r="C23" i="4"/>
  <c r="P13" i="51" l="1"/>
  <c r="P12" i="53"/>
  <c r="M12" i="54"/>
  <c r="M10" i="53"/>
  <c r="P10" i="52"/>
  <c r="D7" i="4"/>
  <c r="AC11" i="51"/>
  <c r="Z11" i="51"/>
  <c r="Y11" i="51"/>
  <c r="AB11" i="51"/>
  <c r="AD11" i="51"/>
  <c r="AA11" i="51"/>
  <c r="AE11" i="51"/>
  <c r="P9" i="52"/>
  <c r="M9" i="53"/>
  <c r="P11" i="52"/>
  <c r="M11" i="53"/>
  <c r="C7" i="4"/>
  <c r="Z11" i="50"/>
  <c r="AD11" i="50"/>
  <c r="AB11" i="50"/>
  <c r="Y11" i="50"/>
  <c r="AA11" i="50"/>
  <c r="AC11" i="50"/>
  <c r="AE11" i="50"/>
  <c r="C24" i="4"/>
  <c r="F19" i="4"/>
  <c r="G19" i="4"/>
  <c r="K9" i="21"/>
  <c r="G9" i="21"/>
  <c r="H9" i="21"/>
  <c r="J9" i="21"/>
  <c r="E9" i="21"/>
  <c r="F9" i="21"/>
  <c r="I9" i="21"/>
  <c r="M9" i="54" l="1"/>
  <c r="P9" i="53"/>
  <c r="P13" i="52"/>
  <c r="P10" i="53"/>
  <c r="M10" i="54"/>
  <c r="M12" i="55"/>
  <c r="P12" i="55" s="1"/>
  <c r="P12" i="54"/>
  <c r="P11" i="53"/>
  <c r="M11" i="54"/>
  <c r="D23" i="4"/>
  <c r="H20" i="4"/>
  <c r="F20" i="4"/>
  <c r="F21" i="4" s="1"/>
  <c r="H19" i="4"/>
  <c r="C25" i="4"/>
  <c r="G20" i="4"/>
  <c r="P10" i="54" l="1"/>
  <c r="M10" i="55"/>
  <c r="P10" i="55" s="1"/>
  <c r="E7" i="4"/>
  <c r="AB11" i="52"/>
  <c r="AE11" i="52"/>
  <c r="AD11" i="52"/>
  <c r="AA11" i="52"/>
  <c r="Y11" i="52"/>
  <c r="AC11" i="52"/>
  <c r="Z11" i="52"/>
  <c r="P13" i="53"/>
  <c r="P11" i="54"/>
  <c r="M11" i="55"/>
  <c r="P11" i="55" s="1"/>
  <c r="M9" i="55"/>
  <c r="P9" i="55" s="1"/>
  <c r="P13" i="55" s="1"/>
  <c r="P9" i="54"/>
  <c r="P13" i="54" s="1"/>
  <c r="H21" i="4"/>
  <c r="G21" i="4"/>
  <c r="J1" i="4"/>
  <c r="J17" i="4" s="1"/>
  <c r="H7" i="4" l="1"/>
  <c r="AC11" i="55"/>
  <c r="AE11" i="55"/>
  <c r="Z11" i="55"/>
  <c r="AA11" i="55"/>
  <c r="AB11" i="55"/>
  <c r="Y11" i="55"/>
  <c r="AD11" i="55"/>
  <c r="AE11" i="54"/>
  <c r="AC11" i="54"/>
  <c r="AA11" i="54"/>
  <c r="Z11" i="54"/>
  <c r="Y11" i="54"/>
  <c r="AD11" i="54"/>
  <c r="G7" i="4"/>
  <c r="AB11" i="54"/>
  <c r="F7" i="4"/>
  <c r="Z11" i="53"/>
  <c r="Y11" i="53"/>
  <c r="AB11" i="53"/>
  <c r="AC11" i="53"/>
  <c r="AA11" i="53"/>
  <c r="AE11" i="53"/>
  <c r="AD11" i="53"/>
  <c r="E24" i="4"/>
  <c r="F24" i="4"/>
  <c r="H24" i="4"/>
  <c r="G24" i="4"/>
  <c r="E92" i="19" l="1"/>
  <c r="AA87" i="19"/>
  <c r="E87" i="19"/>
  <c r="E77" i="19"/>
  <c r="E72" i="19"/>
  <c r="E67" i="19"/>
  <c r="K62" i="19"/>
  <c r="E62" i="19"/>
  <c r="K57" i="19"/>
  <c r="E57" i="19"/>
  <c r="X52" i="19"/>
  <c r="E52" i="19"/>
  <c r="X51" i="19"/>
  <c r="E51" i="19"/>
  <c r="X50" i="19"/>
  <c r="E50" i="19"/>
  <c r="X49" i="19"/>
  <c r="E49" i="19"/>
  <c r="C38" i="19"/>
  <c r="R34" i="19"/>
  <c r="AB34" i="19" s="1"/>
  <c r="R33" i="19"/>
  <c r="AB33" i="19" s="1"/>
  <c r="R32" i="19"/>
  <c r="AB32" i="19" s="1"/>
  <c r="R28" i="19"/>
  <c r="AB28" i="19" s="1"/>
  <c r="R27" i="19"/>
  <c r="AB27" i="19" s="1"/>
  <c r="R26" i="19"/>
  <c r="AB26" i="19" s="1"/>
  <c r="AO20" i="19"/>
  <c r="T62" i="19" s="1"/>
  <c r="T67" i="19" s="1"/>
  <c r="T87" i="19" s="1"/>
  <c r="T92" i="19" s="1"/>
  <c r="P20" i="19"/>
  <c r="D19" i="19"/>
  <c r="D18" i="19"/>
  <c r="D17" i="19"/>
  <c r="D16" i="19"/>
  <c r="D15" i="19"/>
  <c r="D14" i="19"/>
  <c r="D13" i="19"/>
  <c r="D12" i="19"/>
  <c r="O7" i="19"/>
  <c r="O87" i="19" s="1"/>
  <c r="AG3" i="19"/>
  <c r="AB29" i="19" l="1"/>
  <c r="AB35" i="19"/>
  <c r="G23" i="4"/>
  <c r="H23" i="4"/>
  <c r="F23" i="4"/>
  <c r="E23" i="4"/>
  <c r="D20" i="4"/>
  <c r="J77" i="19"/>
  <c r="T77" i="19" s="1"/>
  <c r="AB12" i="19" s="1"/>
  <c r="AB13" i="19" s="1"/>
  <c r="AB14" i="19" s="1"/>
  <c r="AB15" i="19" s="1"/>
  <c r="AB16" i="19" s="1"/>
  <c r="AB17" i="19" s="1"/>
  <c r="AB18" i="19" s="1"/>
  <c r="AB19" i="19" s="1"/>
  <c r="J82" i="19"/>
  <c r="T82" i="19" s="1"/>
  <c r="AT87" i="19"/>
  <c r="AC49" i="19"/>
  <c r="AG49" i="19" s="1"/>
  <c r="G13" i="19" s="1"/>
  <c r="AC50" i="19"/>
  <c r="AG50" i="19" s="1"/>
  <c r="G15" i="19" s="1"/>
  <c r="AC51" i="19"/>
  <c r="AG51" i="19" s="1"/>
  <c r="G17" i="19" s="1"/>
  <c r="AC52" i="19"/>
  <c r="AG52" i="19" s="1"/>
  <c r="G19" i="19" s="1"/>
  <c r="O57" i="19"/>
  <c r="T57" i="19" s="1"/>
  <c r="J12" i="19" s="1"/>
  <c r="J13" i="19" s="1"/>
  <c r="J14" i="19" s="1"/>
  <c r="J15" i="19" s="1"/>
  <c r="J16" i="19" s="1"/>
  <c r="J17" i="19" s="1"/>
  <c r="J18" i="19" s="1"/>
  <c r="J19" i="19" s="1"/>
  <c r="O62" i="19"/>
  <c r="AA62" i="19" s="1"/>
  <c r="S12" i="19" s="1"/>
  <c r="S13" i="19" s="1"/>
  <c r="S14" i="19" s="1"/>
  <c r="S15" i="19" s="1"/>
  <c r="S16" i="19" s="1"/>
  <c r="S17" i="19" s="1"/>
  <c r="S18" i="19" s="1"/>
  <c r="S19" i="19" s="1"/>
  <c r="O67" i="19"/>
  <c r="AA67" i="19" s="1"/>
  <c r="V12" i="19" s="1"/>
  <c r="V13" i="19" s="1"/>
  <c r="V14" i="19" s="1"/>
  <c r="V15" i="19" s="1"/>
  <c r="V16" i="19" s="1"/>
  <c r="V17" i="19" s="1"/>
  <c r="V18" i="19" s="1"/>
  <c r="V19" i="19" s="1"/>
  <c r="O72" i="19"/>
  <c r="T72" i="19" s="1"/>
  <c r="M16" i="19" s="1"/>
  <c r="M17" i="19" s="1"/>
  <c r="O92" i="19"/>
  <c r="AT92" i="19" s="1"/>
  <c r="H44" i="19"/>
  <c r="J49" i="19"/>
  <c r="N49" i="19" s="1"/>
  <c r="G12" i="19" s="1"/>
  <c r="J50" i="19"/>
  <c r="N50" i="19" s="1"/>
  <c r="G14" i="19" s="1"/>
  <c r="J51" i="19"/>
  <c r="N51" i="19" s="1"/>
  <c r="G16" i="19" s="1"/>
  <c r="J52" i="19"/>
  <c r="N52" i="19" s="1"/>
  <c r="G18" i="19" s="1"/>
  <c r="G25" i="4" l="1"/>
  <c r="H25" i="4"/>
  <c r="F25" i="4"/>
  <c r="E25" i="4"/>
  <c r="P12" i="19"/>
  <c r="P13" i="19" s="1"/>
  <c r="P14" i="19" s="1"/>
  <c r="P15" i="19" s="1"/>
  <c r="P16" i="19" s="1"/>
  <c r="P17" i="19" s="1"/>
  <c r="P18" i="19" s="1"/>
  <c r="P19" i="19" s="1"/>
  <c r="AH19" i="19"/>
  <c r="AH17" i="19"/>
  <c r="AH15" i="19"/>
  <c r="AH13" i="19"/>
  <c r="AH18" i="19"/>
  <c r="AH16" i="19"/>
  <c r="AH14" i="19"/>
  <c r="AH12" i="19"/>
  <c r="AE12" i="19"/>
  <c r="AE13" i="19" s="1"/>
  <c r="AE14" i="19" s="1"/>
  <c r="AE15" i="19" s="1"/>
  <c r="AE16" i="19" s="1"/>
  <c r="AE17" i="19" s="1"/>
  <c r="AE18" i="19" s="1"/>
  <c r="AE19" i="19" s="1"/>
  <c r="AA92" i="19"/>
  <c r="I23" i="4" l="1"/>
  <c r="AK19" i="19"/>
  <c r="AP19" i="19" s="1"/>
  <c r="AK17" i="19"/>
  <c r="AP17" i="19" s="1"/>
  <c r="AK18" i="19"/>
  <c r="AP18" i="19" s="1"/>
  <c r="AK15" i="19"/>
  <c r="AP15" i="19" s="1"/>
  <c r="AK14" i="19"/>
  <c r="AP14" i="19" s="1"/>
  <c r="AK13" i="19"/>
  <c r="AP13" i="19" s="1"/>
  <c r="AK12" i="19"/>
  <c r="AP12" i="19" s="1"/>
  <c r="AK16" i="19"/>
  <c r="AP16" i="19" s="1"/>
  <c r="AP20" i="19" l="1"/>
  <c r="M38" i="19" s="1"/>
  <c r="D19" i="4" l="1"/>
  <c r="D21" i="4" s="1"/>
  <c r="I8" i="4" l="1"/>
  <c r="I4" i="4"/>
  <c r="E9" i="4" l="1"/>
  <c r="G9" i="4"/>
  <c r="H9" i="4"/>
  <c r="D5" i="4"/>
  <c r="J8" i="4"/>
  <c r="F5" i="4" l="1"/>
  <c r="H5" i="4"/>
  <c r="C9" i="4"/>
  <c r="F9" i="4"/>
  <c r="G5" i="4" l="1"/>
  <c r="C20" i="4" l="1"/>
  <c r="C19" i="4" l="1"/>
  <c r="C21" i="4" s="1"/>
  <c r="C5" i="4" l="1"/>
  <c r="E20" i="4" l="1"/>
  <c r="I20" i="4" l="1"/>
  <c r="E19" i="4" l="1"/>
  <c r="E21" i="4" s="1"/>
  <c r="I19" i="4" l="1"/>
  <c r="J23" i="4" s="1"/>
  <c r="I21" i="4" l="1"/>
  <c r="I3" i="4"/>
  <c r="E5" i="4"/>
  <c r="I5" i="4" l="1"/>
  <c r="D24" i="4" l="1"/>
  <c r="D25" i="4" l="1"/>
  <c r="I24" i="4"/>
  <c r="D9" i="4" l="1"/>
  <c r="I7" i="4"/>
  <c r="J24" i="4"/>
  <c r="I25" i="4"/>
  <c r="J25" i="4" s="1"/>
  <c r="I9" i="4" l="1"/>
  <c r="J9" i="4" s="1"/>
  <c r="J7" i="4"/>
  <c r="G15" i="4" l="1"/>
  <c r="H9" i="1" s="1"/>
  <c r="K15" i="4"/>
  <c r="I15" i="4"/>
  <c r="J9" i="1" s="1"/>
  <c r="F15" i="4"/>
  <c r="G9" i="1" s="1"/>
  <c r="E15" i="4"/>
  <c r="F9" i="1" s="1"/>
  <c r="J15" i="4"/>
  <c r="K9" i="1" s="1"/>
  <c r="H15" i="4"/>
  <c r="I9" i="1" s="1"/>
  <c r="G13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範晃</author>
  </authors>
  <commentList>
    <comment ref="N9" authorId="0" shapeId="0" xr:uid="{00000000-0006-0000-0200-000001000000}">
      <text>
        <r>
          <rPr>
            <b/>
            <sz val="22"/>
            <color indexed="81"/>
            <rFont val="ＭＳ Ｐゴシック"/>
            <family val="3"/>
            <charset val="128"/>
          </rPr>
          <t>出力したい月分の内訳をリストから選択してください。</t>
        </r>
      </text>
    </comment>
  </commentList>
</comments>
</file>

<file path=xl/sharedStrings.xml><?xml version="1.0" encoding="utf-8"?>
<sst xmlns="http://schemas.openxmlformats.org/spreadsheetml/2006/main" count="602" uniqueCount="204">
  <si>
    <t>請　　求　　書</t>
    <rPh sb="0" eb="1">
      <t>ショウ</t>
    </rPh>
    <rPh sb="3" eb="4">
      <t>モトム</t>
    </rPh>
    <rPh sb="6" eb="7">
      <t>ショ</t>
    </rPh>
    <phoneticPr fontId="3"/>
  </si>
  <si>
    <t>金額</t>
    <rPh sb="0" eb="2">
      <t>キンガク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</si>
  <si>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</si>
  <si>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</si>
  <si>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</si>
  <si>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</si>
  <si>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</si>
  <si>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</si>
  <si>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￥</t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</si>
  <si>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</si>
  <si>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</si>
  <si>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振込先</t>
    <rPh sb="0" eb="2">
      <t>フリコミ</t>
    </rPh>
    <rPh sb="2" eb="3">
      <t>サキ</t>
    </rPh>
    <phoneticPr fontId="3"/>
  </si>
  <si>
    <t>金融機関名　：</t>
    <rPh sb="0" eb="2">
      <t>キンユウ</t>
    </rPh>
    <rPh sb="2" eb="4">
      <t>キカン</t>
    </rPh>
    <rPh sb="4" eb="5">
      <t>メイ</t>
    </rPh>
    <phoneticPr fontId="3"/>
  </si>
  <si>
    <t>支店名　　　：</t>
    <rPh sb="0" eb="3">
      <t>シテンメイ</t>
    </rPh>
    <phoneticPr fontId="3"/>
  </si>
  <si>
    <t>口座種別　　：</t>
    <rPh sb="0" eb="2">
      <t>コウザ</t>
    </rPh>
    <rPh sb="2" eb="4">
      <t>シュベツ</t>
    </rPh>
    <phoneticPr fontId="3"/>
  </si>
  <si>
    <t>口座番号　　：</t>
    <rPh sb="0" eb="2">
      <t>コウザ</t>
    </rPh>
    <rPh sb="2" eb="4">
      <t>バンゴウ</t>
    </rPh>
    <phoneticPr fontId="3"/>
  </si>
  <si>
    <t>口座名義　　：</t>
    <rPh sb="0" eb="2">
      <t>コウザ</t>
    </rPh>
    <rPh sb="2" eb="4">
      <t>メイギ</t>
    </rPh>
    <phoneticPr fontId="3"/>
  </si>
  <si>
    <t>口座名義(ｶﾅ)：</t>
    <rPh sb="0" eb="2">
      <t>コウザ</t>
    </rPh>
    <rPh sb="2" eb="4">
      <t>メイギ</t>
    </rPh>
    <phoneticPr fontId="3"/>
  </si>
  <si>
    <t>（内訳その１）</t>
    <rPh sb="1" eb="3">
      <t>ウチワケ</t>
    </rPh>
    <phoneticPr fontId="3"/>
  </si>
  <si>
    <t>保育園名</t>
    <rPh sb="0" eb="3">
      <t>ホイクエン</t>
    </rPh>
    <rPh sb="3" eb="4">
      <t>メイ</t>
    </rPh>
    <phoneticPr fontId="3"/>
  </si>
  <si>
    <t>請求額算定内訳</t>
    <rPh sb="0" eb="2">
      <t>セイキュウ</t>
    </rPh>
    <rPh sb="2" eb="3">
      <t>ガク</t>
    </rPh>
    <rPh sb="3" eb="5">
      <t>サンテイ</t>
    </rPh>
    <rPh sb="5" eb="7">
      <t>ウチワケ</t>
    </rPh>
    <phoneticPr fontId="3"/>
  </si>
  <si>
    <t>初日の状況</t>
    <rPh sb="0" eb="2">
      <t>ショニチ</t>
    </rPh>
    <rPh sb="3" eb="5">
      <t>ジョウキョウ</t>
    </rPh>
    <phoneticPr fontId="3"/>
  </si>
  <si>
    <t>経営主体</t>
    <rPh sb="0" eb="2">
      <t>ケイエイ</t>
    </rPh>
    <rPh sb="2" eb="4">
      <t>シュタイ</t>
    </rPh>
    <phoneticPr fontId="3"/>
  </si>
  <si>
    <t>定員</t>
    <rPh sb="0" eb="2">
      <t>テイイン</t>
    </rPh>
    <phoneticPr fontId="3"/>
  </si>
  <si>
    <t>地域区分</t>
    <rPh sb="0" eb="2">
      <t>チイキ</t>
    </rPh>
    <rPh sb="2" eb="4">
      <t>クブン</t>
    </rPh>
    <phoneticPr fontId="3"/>
  </si>
  <si>
    <t>処遇改善等加算率</t>
    <rPh sb="0" eb="2">
      <t>ショグウ</t>
    </rPh>
    <rPh sb="2" eb="4">
      <t>カイゼン</t>
    </rPh>
    <rPh sb="4" eb="5">
      <t>トウ</t>
    </rPh>
    <rPh sb="5" eb="7">
      <t>カサン</t>
    </rPh>
    <rPh sb="7" eb="8">
      <t>リツ</t>
    </rPh>
    <phoneticPr fontId="3"/>
  </si>
  <si>
    <t>園長の設置
・未設置</t>
    <rPh sb="0" eb="2">
      <t>エンチョウ</t>
    </rPh>
    <rPh sb="3" eb="5">
      <t>セッチ</t>
    </rPh>
    <rPh sb="7" eb="8">
      <t>ミ</t>
    </rPh>
    <rPh sb="8" eb="10">
      <t>セッチ</t>
    </rPh>
    <phoneticPr fontId="3"/>
  </si>
  <si>
    <t>３歳児配置
改善加算</t>
    <rPh sb="1" eb="3">
      <t>サイジ</t>
    </rPh>
    <rPh sb="3" eb="5">
      <t>ハイチ</t>
    </rPh>
    <rPh sb="6" eb="8">
      <t>カイゼン</t>
    </rPh>
    <rPh sb="8" eb="10">
      <t>カサン</t>
    </rPh>
    <phoneticPr fontId="3"/>
  </si>
  <si>
    <t>減価償却費加算</t>
    <rPh sb="0" eb="2">
      <t>ゲンカ</t>
    </rPh>
    <rPh sb="2" eb="4">
      <t>ショウキャク</t>
    </rPh>
    <rPh sb="4" eb="5">
      <t>ヒ</t>
    </rPh>
    <rPh sb="5" eb="7">
      <t>カサン</t>
    </rPh>
    <phoneticPr fontId="3"/>
  </si>
  <si>
    <t>主任保育士
専任加算</t>
    <rPh sb="0" eb="2">
      <t>シュニン</t>
    </rPh>
    <rPh sb="2" eb="5">
      <t>ホイクシ</t>
    </rPh>
    <rPh sb="6" eb="8">
      <t>センニン</t>
    </rPh>
    <rPh sb="8" eb="10">
      <t>カサン</t>
    </rPh>
    <phoneticPr fontId="3"/>
  </si>
  <si>
    <t>事務職員
雇上費加算</t>
    <rPh sb="0" eb="2">
      <t>ジム</t>
    </rPh>
    <rPh sb="2" eb="4">
      <t>ショクイン</t>
    </rPh>
    <rPh sb="5" eb="6">
      <t>ヤトイ</t>
    </rPh>
    <rPh sb="6" eb="7">
      <t>アゲ</t>
    </rPh>
    <rPh sb="7" eb="8">
      <t>ヒ</t>
    </rPh>
    <rPh sb="8" eb="10">
      <t>カサン</t>
    </rPh>
    <phoneticPr fontId="3"/>
  </si>
  <si>
    <t>冷暖房費
加算区分</t>
    <rPh sb="0" eb="3">
      <t>レイダンボウ</t>
    </rPh>
    <rPh sb="3" eb="4">
      <t>ヒ</t>
    </rPh>
    <rPh sb="5" eb="7">
      <t>カサン</t>
    </rPh>
    <rPh sb="7" eb="9">
      <t>クブン</t>
    </rPh>
    <phoneticPr fontId="3"/>
  </si>
  <si>
    <t>療育支援加算</t>
    <rPh sb="0" eb="2">
      <t>リョウイク</t>
    </rPh>
    <rPh sb="2" eb="4">
      <t>シエン</t>
    </rPh>
    <rPh sb="4" eb="6">
      <t>カサン</t>
    </rPh>
    <phoneticPr fontId="3"/>
  </si>
  <si>
    <t>栄養管理加算</t>
    <rPh sb="0" eb="2">
      <t>エイヨウ</t>
    </rPh>
    <rPh sb="2" eb="4">
      <t>カンリ</t>
    </rPh>
    <rPh sb="4" eb="6">
      <t>カサン</t>
    </rPh>
    <phoneticPr fontId="3"/>
  </si>
  <si>
    <t>私</t>
    <rPh sb="0" eb="1">
      <t>シ</t>
    </rPh>
    <phoneticPr fontId="3"/>
  </si>
  <si>
    <t>3/100</t>
    <phoneticPr fontId="3"/>
  </si>
  <si>
    <t>設置</t>
    <rPh sb="0" eb="2">
      <t>セッチ</t>
    </rPh>
    <phoneticPr fontId="3"/>
  </si>
  <si>
    <t>その他地域</t>
    <rPh sb="2" eb="3">
      <t>タ</t>
    </rPh>
    <rPh sb="3" eb="5">
      <t>チイキ</t>
    </rPh>
    <phoneticPr fontId="3"/>
  </si>
  <si>
    <t>摘　要　保　育　単　価　（単位：円）</t>
    <rPh sb="0" eb="1">
      <t>チャク</t>
    </rPh>
    <rPh sb="2" eb="3">
      <t>ヨウ</t>
    </rPh>
    <rPh sb="4" eb="5">
      <t>タモツ</t>
    </rPh>
    <rPh sb="6" eb="7">
      <t>イク</t>
    </rPh>
    <rPh sb="8" eb="9">
      <t>タン</t>
    </rPh>
    <rPh sb="10" eb="11">
      <t>アタイ</t>
    </rPh>
    <rPh sb="13" eb="15">
      <t>タンイ</t>
    </rPh>
    <rPh sb="16" eb="17">
      <t>エン</t>
    </rPh>
    <phoneticPr fontId="3"/>
  </si>
  <si>
    <t>月初日在籍人員　②</t>
    <rPh sb="0" eb="1">
      <t>ツキ</t>
    </rPh>
    <rPh sb="1" eb="3">
      <t>ショニチ</t>
    </rPh>
    <rPh sb="3" eb="5">
      <t>ザイセキ</t>
    </rPh>
    <rPh sb="5" eb="7">
      <t>ジンイン</t>
    </rPh>
    <phoneticPr fontId="3"/>
  </si>
  <si>
    <t>支弁額
（単位：円）
①×②</t>
    <rPh sb="0" eb="2">
      <t>シベン</t>
    </rPh>
    <rPh sb="2" eb="3">
      <t>ガク</t>
    </rPh>
    <rPh sb="5" eb="7">
      <t>タンイ</t>
    </rPh>
    <rPh sb="8" eb="9">
      <t>エン</t>
    </rPh>
    <phoneticPr fontId="3"/>
  </si>
  <si>
    <t>年齢
区分</t>
    <rPh sb="0" eb="2">
      <t>ネンレイ</t>
    </rPh>
    <rPh sb="3" eb="5">
      <t>クブン</t>
    </rPh>
    <phoneticPr fontId="3"/>
  </si>
  <si>
    <t>利用時間認定区分</t>
    <rPh sb="0" eb="2">
      <t>リヨウ</t>
    </rPh>
    <rPh sb="2" eb="4">
      <t>ジカン</t>
    </rPh>
    <rPh sb="4" eb="6">
      <t>ニンテイ</t>
    </rPh>
    <rPh sb="6" eb="8">
      <t>クブン</t>
    </rPh>
    <phoneticPr fontId="3"/>
  </si>
  <si>
    <t>基本分
保育単価</t>
    <rPh sb="0" eb="2">
      <t>キホン</t>
    </rPh>
    <rPh sb="2" eb="3">
      <t>ブン</t>
    </rPh>
    <rPh sb="4" eb="6">
      <t>ホイク</t>
    </rPh>
    <rPh sb="6" eb="8">
      <t>タンカ</t>
    </rPh>
    <phoneticPr fontId="3"/>
  </si>
  <si>
    <t>処遇改善加算</t>
    <rPh sb="0" eb="2">
      <t>ショグウ</t>
    </rPh>
    <rPh sb="2" eb="4">
      <t>カイゼン</t>
    </rPh>
    <rPh sb="4" eb="6">
      <t>カサン</t>
    </rPh>
    <phoneticPr fontId="3"/>
  </si>
  <si>
    <t>所長設置加算</t>
    <rPh sb="0" eb="2">
      <t>ショチョウ</t>
    </rPh>
    <rPh sb="2" eb="4">
      <t>セッチ</t>
    </rPh>
    <rPh sb="4" eb="6">
      <t>カサン</t>
    </rPh>
    <phoneticPr fontId="3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</si>
  <si>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3"/>
  </si>
  <si>
    <t>冷暖房費加算</t>
    <phoneticPr fontId="3"/>
  </si>
  <si>
    <t>療育支援加算A</t>
    <rPh sb="0" eb="2">
      <t>リョウイク</t>
    </rPh>
    <rPh sb="2" eb="4">
      <t>シエン</t>
    </rPh>
    <rPh sb="4" eb="6">
      <t>カサン</t>
    </rPh>
    <phoneticPr fontId="3"/>
  </si>
  <si>
    <t>療育支援加算B</t>
    <rPh sb="0" eb="2">
      <t>リョウイク</t>
    </rPh>
    <rPh sb="2" eb="4">
      <t>シエン</t>
    </rPh>
    <rPh sb="4" eb="6">
      <t>カサン</t>
    </rPh>
    <phoneticPr fontId="3"/>
  </si>
  <si>
    <t>計
（保育単価）
①</t>
    <rPh sb="0" eb="1">
      <t>ケイ</t>
    </rPh>
    <rPh sb="3" eb="5">
      <t>ホイク</t>
    </rPh>
    <rPh sb="5" eb="7">
      <t>タンカ</t>
    </rPh>
    <phoneticPr fontId="3"/>
  </si>
  <si>
    <t>乳児</t>
    <rPh sb="0" eb="2">
      <t>ニュウジ</t>
    </rPh>
    <phoneticPr fontId="3"/>
  </si>
  <si>
    <t>標準</t>
    <rPh sb="0" eb="2">
      <t>ヒョウジュン</t>
    </rPh>
    <phoneticPr fontId="3"/>
  </si>
  <si>
    <t>短時間</t>
    <rPh sb="0" eb="3">
      <t>タンジカン</t>
    </rPh>
    <phoneticPr fontId="3"/>
  </si>
  <si>
    <t>1、2歳児</t>
    <rPh sb="3" eb="5">
      <t>サイジ</t>
    </rPh>
    <phoneticPr fontId="3"/>
  </si>
  <si>
    <t>3歳児</t>
    <rPh sb="1" eb="3">
      <t>サイジ</t>
    </rPh>
    <phoneticPr fontId="3"/>
  </si>
  <si>
    <t>4歳
以上児</t>
    <rPh sb="1" eb="2">
      <t>サイ</t>
    </rPh>
    <rPh sb="3" eb="5">
      <t>イジョウ</t>
    </rPh>
    <phoneticPr fontId="3"/>
  </si>
  <si>
    <t>【　前月日割り分精算　】</t>
    <rPh sb="2" eb="4">
      <t>ゼンゲツ</t>
    </rPh>
    <rPh sb="4" eb="6">
      <t>ヒワ</t>
    </rPh>
    <rPh sb="7" eb="8">
      <t>ブン</t>
    </rPh>
    <rPh sb="8" eb="10">
      <t>セイサン</t>
    </rPh>
    <phoneticPr fontId="3"/>
  </si>
  <si>
    <t>※プラスの差額は不足支弁額、マイナス差額は過剰支弁済額</t>
    <rPh sb="5" eb="7">
      <t>サガク</t>
    </rPh>
    <rPh sb="8" eb="10">
      <t>フソク</t>
    </rPh>
    <rPh sb="10" eb="12">
      <t>シベン</t>
    </rPh>
    <rPh sb="12" eb="13">
      <t>ガク</t>
    </rPh>
    <rPh sb="18" eb="20">
      <t>サガク</t>
    </rPh>
    <rPh sb="21" eb="23">
      <t>カジョウ</t>
    </rPh>
    <rPh sb="23" eb="25">
      <t>シベン</t>
    </rPh>
    <rPh sb="25" eb="26">
      <t>ズミ</t>
    </rPh>
    <rPh sb="26" eb="27">
      <t>ガク</t>
    </rPh>
    <phoneticPr fontId="3"/>
  </si>
  <si>
    <t>月途中入所</t>
    <rPh sb="0" eb="1">
      <t>ツキ</t>
    </rPh>
    <rPh sb="1" eb="3">
      <t>トチュウ</t>
    </rPh>
    <rPh sb="3" eb="5">
      <t>ニュウショ</t>
    </rPh>
    <phoneticPr fontId="3"/>
  </si>
  <si>
    <t>（単位：円）</t>
    <rPh sb="1" eb="3">
      <t>タンイ</t>
    </rPh>
    <rPh sb="4" eb="5">
      <t>エン</t>
    </rPh>
    <phoneticPr fontId="3"/>
  </si>
  <si>
    <t>氏名</t>
    <rPh sb="0" eb="2">
      <t>シメイ</t>
    </rPh>
    <phoneticPr fontId="3"/>
  </si>
  <si>
    <t>入所日</t>
    <rPh sb="0" eb="1">
      <t>ニュウ</t>
    </rPh>
    <rPh sb="2" eb="3">
      <t>ビ</t>
    </rPh>
    <phoneticPr fontId="3"/>
  </si>
  <si>
    <t>在籍日数</t>
    <rPh sb="0" eb="2">
      <t>ザイセキ</t>
    </rPh>
    <rPh sb="2" eb="4">
      <t>ニッスウ</t>
    </rPh>
    <phoneticPr fontId="3"/>
  </si>
  <si>
    <t>開所日数</t>
    <rPh sb="0" eb="2">
      <t>カイショ</t>
    </rPh>
    <rPh sb="2" eb="4">
      <t>ニッスウ</t>
    </rPh>
    <phoneticPr fontId="3"/>
  </si>
  <si>
    <t>年齢</t>
    <rPh sb="0" eb="2">
      <t>ネンレイ</t>
    </rPh>
    <phoneticPr fontId="3"/>
  </si>
  <si>
    <t>保育単価</t>
    <rPh sb="0" eb="2">
      <t>ホイク</t>
    </rPh>
    <rPh sb="2" eb="4">
      <t>タンカ</t>
    </rPh>
    <phoneticPr fontId="3"/>
  </si>
  <si>
    <t>支弁されるべき額</t>
    <rPh sb="0" eb="2">
      <t>シベン</t>
    </rPh>
    <rPh sb="7" eb="8">
      <t>ガク</t>
    </rPh>
    <phoneticPr fontId="3"/>
  </si>
  <si>
    <t>支弁済額</t>
    <rPh sb="0" eb="2">
      <t>シベン</t>
    </rPh>
    <rPh sb="2" eb="3">
      <t>ズミ</t>
    </rPh>
    <rPh sb="3" eb="4">
      <t>ガク</t>
    </rPh>
    <phoneticPr fontId="3"/>
  </si>
  <si>
    <t>差額</t>
    <rPh sb="0" eb="2">
      <t>サガク</t>
    </rPh>
    <phoneticPr fontId="3"/>
  </si>
  <si>
    <t>月途中入所分差額　計　④</t>
    <rPh sb="0" eb="1">
      <t>ツキ</t>
    </rPh>
    <rPh sb="1" eb="3">
      <t>トチュウ</t>
    </rPh>
    <rPh sb="3" eb="5">
      <t>ニュウショ</t>
    </rPh>
    <rPh sb="5" eb="6">
      <t>ブン</t>
    </rPh>
    <rPh sb="6" eb="8">
      <t>サガク</t>
    </rPh>
    <rPh sb="9" eb="10">
      <t>ケイ</t>
    </rPh>
    <phoneticPr fontId="3"/>
  </si>
  <si>
    <t>月途中退所</t>
    <rPh sb="0" eb="1">
      <t>ツキ</t>
    </rPh>
    <rPh sb="1" eb="3">
      <t>トチュウ</t>
    </rPh>
    <rPh sb="3" eb="5">
      <t>タイショ</t>
    </rPh>
    <phoneticPr fontId="3"/>
  </si>
  <si>
    <t>退所日</t>
    <rPh sb="0" eb="2">
      <t>タイショ</t>
    </rPh>
    <rPh sb="2" eb="3">
      <t>ビ</t>
    </rPh>
    <phoneticPr fontId="3"/>
  </si>
  <si>
    <t>月途中退所分差額　計　⑤</t>
    <rPh sb="0" eb="1">
      <t>ツキ</t>
    </rPh>
    <rPh sb="1" eb="3">
      <t>トチュウ</t>
    </rPh>
    <rPh sb="3" eb="4">
      <t>タイ</t>
    </rPh>
    <rPh sb="4" eb="5">
      <t>ショ</t>
    </rPh>
    <rPh sb="5" eb="6">
      <t>ブン</t>
    </rPh>
    <rPh sb="6" eb="8">
      <t>サガク</t>
    </rPh>
    <rPh sb="9" eb="10">
      <t>ケイ</t>
    </rPh>
    <phoneticPr fontId="3"/>
  </si>
  <si>
    <t>③+④+⑤</t>
    <phoneticPr fontId="3"/>
  </si>
  <si>
    <t>（内訳その２）</t>
    <rPh sb="1" eb="3">
      <t>ウチワケ</t>
    </rPh>
    <phoneticPr fontId="3"/>
  </si>
  <si>
    <t>【各処遇改善等加算】</t>
    <rPh sb="1" eb="2">
      <t>カク</t>
    </rPh>
    <rPh sb="2" eb="4">
      <t>ショグウ</t>
    </rPh>
    <rPh sb="4" eb="6">
      <t>カイゼン</t>
    </rPh>
    <rPh sb="6" eb="7">
      <t>トウ</t>
    </rPh>
    <rPh sb="7" eb="9">
      <t>カサン</t>
    </rPh>
    <phoneticPr fontId="3"/>
  </si>
  <si>
    <t>%</t>
    <phoneticPr fontId="3"/>
  </si>
  <si>
    <t>処遇改善等加算（標準時間認定）</t>
    <rPh sb="0" eb="2">
      <t>ショグウ</t>
    </rPh>
    <rPh sb="2" eb="4">
      <t>カイゼン</t>
    </rPh>
    <rPh sb="4" eb="5">
      <t>トウ</t>
    </rPh>
    <rPh sb="5" eb="7">
      <t>カサン</t>
    </rPh>
    <rPh sb="8" eb="10">
      <t>ヒョウジュン</t>
    </rPh>
    <rPh sb="10" eb="12">
      <t>ジカン</t>
    </rPh>
    <rPh sb="12" eb="14">
      <t>ニンテイ</t>
    </rPh>
    <phoneticPr fontId="3"/>
  </si>
  <si>
    <t>処遇改善等加算（短時間認定）</t>
    <rPh sb="0" eb="2">
      <t>ショグウ</t>
    </rPh>
    <rPh sb="2" eb="4">
      <t>カイゼン</t>
    </rPh>
    <rPh sb="4" eb="5">
      <t>トウ</t>
    </rPh>
    <rPh sb="5" eb="7">
      <t>カサン</t>
    </rPh>
    <rPh sb="8" eb="9">
      <t>タン</t>
    </rPh>
    <rPh sb="9" eb="11">
      <t>ジカン</t>
    </rPh>
    <rPh sb="11" eb="13">
      <t>ニンテイ</t>
    </rPh>
    <phoneticPr fontId="3"/>
  </si>
  <si>
    <t>基本単価</t>
    <rPh sb="0" eb="2">
      <t>キホン</t>
    </rPh>
    <rPh sb="2" eb="4">
      <t>タンカ</t>
    </rPh>
    <phoneticPr fontId="3"/>
  </si>
  <si>
    <t>加算率</t>
    <rPh sb="0" eb="2">
      <t>カサン</t>
    </rPh>
    <rPh sb="2" eb="3">
      <t>リツ</t>
    </rPh>
    <phoneticPr fontId="3"/>
  </si>
  <si>
    <t>０歳児</t>
    <rPh sb="1" eb="2">
      <t>サイ</t>
    </rPh>
    <rPh sb="2" eb="3">
      <t>ジ</t>
    </rPh>
    <phoneticPr fontId="3"/>
  </si>
  <si>
    <t>×</t>
    <phoneticPr fontId="3"/>
  </si>
  <si>
    <t>＝</t>
    <phoneticPr fontId="3"/>
  </si>
  <si>
    <t>１・２歳児</t>
    <rPh sb="3" eb="5">
      <t>サイジ</t>
    </rPh>
    <phoneticPr fontId="3"/>
  </si>
  <si>
    <t>３歳児</t>
    <rPh sb="1" eb="3">
      <t>サイジ</t>
    </rPh>
    <phoneticPr fontId="3"/>
  </si>
  <si>
    <t>４・５歳児</t>
    <rPh sb="3" eb="5">
      <t>サイジ</t>
    </rPh>
    <phoneticPr fontId="3"/>
  </si>
  <si>
    <t>処遇改善加算等</t>
    <rPh sb="0" eb="2">
      <t>ショグウ</t>
    </rPh>
    <rPh sb="2" eb="4">
      <t>カイゼン</t>
    </rPh>
    <rPh sb="4" eb="6">
      <t>カサン</t>
    </rPh>
    <rPh sb="6" eb="7">
      <t>トウ</t>
    </rPh>
    <phoneticPr fontId="3"/>
  </si>
  <si>
    <t>全年齢</t>
    <rPh sb="0" eb="3">
      <t>ゼンネンレイ</t>
    </rPh>
    <phoneticPr fontId="3"/>
  </si>
  <si>
    <t>＋</t>
    <phoneticPr fontId="3"/>
  </si>
  <si>
    <t>（</t>
    <phoneticPr fontId="3"/>
  </si>
  <si>
    <t>）</t>
    <phoneticPr fontId="3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</si>
  <si>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3"/>
  </si>
  <si>
    <t>各月初日の利用子ども数</t>
    <rPh sb="0" eb="2">
      <t>カクツキ</t>
    </rPh>
    <rPh sb="2" eb="4">
      <t>ショニチ</t>
    </rPh>
    <rPh sb="5" eb="7">
      <t>リヨウ</t>
    </rPh>
    <rPh sb="7" eb="8">
      <t>コ</t>
    </rPh>
    <rPh sb="10" eb="11">
      <t>スウ</t>
    </rPh>
    <phoneticPr fontId="3"/>
  </si>
  <si>
    <t>÷</t>
    <phoneticPr fontId="3"/>
  </si>
  <si>
    <t>事務職員雇上費加算</t>
    <rPh sb="0" eb="2">
      <t>ジム</t>
    </rPh>
    <rPh sb="2" eb="4">
      <t>ショクイン</t>
    </rPh>
    <rPh sb="4" eb="5">
      <t>ヤトイ</t>
    </rPh>
    <rPh sb="5" eb="6">
      <t>アゲ</t>
    </rPh>
    <rPh sb="6" eb="7">
      <t>ヒ</t>
    </rPh>
    <rPh sb="7" eb="9">
      <t>カサン</t>
    </rPh>
    <phoneticPr fontId="3"/>
  </si>
  <si>
    <t>３月初日の利用子ども数</t>
    <rPh sb="1" eb="2">
      <t>ツキ</t>
    </rPh>
    <rPh sb="2" eb="4">
      <t>ショニチ</t>
    </rPh>
    <rPh sb="5" eb="7">
      <t>リヨウ</t>
    </rPh>
    <rPh sb="7" eb="8">
      <t>コ</t>
    </rPh>
    <rPh sb="10" eb="11">
      <t>スウ</t>
    </rPh>
    <phoneticPr fontId="3"/>
  </si>
  <si>
    <t>※３月初日の利用子どもの単価に加算</t>
    <rPh sb="2" eb="3">
      <t>ガツ</t>
    </rPh>
    <rPh sb="3" eb="5">
      <t>ショニチ</t>
    </rPh>
    <rPh sb="6" eb="8">
      <t>リヨウ</t>
    </rPh>
    <rPh sb="8" eb="9">
      <t>コ</t>
    </rPh>
    <rPh sb="12" eb="14">
      <t>タンカ</t>
    </rPh>
    <rPh sb="15" eb="17">
      <t>カサン</t>
    </rPh>
    <phoneticPr fontId="3"/>
  </si>
  <si>
    <t>（請求内訳）</t>
    <rPh sb="1" eb="3">
      <t>セイキュウ</t>
    </rPh>
    <rPh sb="3" eb="5">
      <t>ウチワケ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</si>
  <si>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</si>
  <si>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</si>
  <si>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</si>
  <si>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</si>
  <si>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</si>
  <si>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</si>
  <si>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小計</t>
    <rPh sb="0" eb="2">
      <t>ショウケイ</t>
    </rPh>
    <phoneticPr fontId="3"/>
  </si>
  <si>
    <t>既受領額</t>
    <rPh sb="0" eb="1">
      <t>キ</t>
    </rPh>
    <rPh sb="1" eb="3">
      <t>ジュリョウ</t>
    </rPh>
    <rPh sb="3" eb="4">
      <t>ガク</t>
    </rPh>
    <phoneticPr fontId="3"/>
  </si>
  <si>
    <t>差　額</t>
    <rPh sb="0" eb="1">
      <t>サ</t>
    </rPh>
    <rPh sb="2" eb="3">
      <t>ガク</t>
    </rPh>
    <phoneticPr fontId="3"/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</si>
  <si>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</si>
  <si>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</si>
  <si>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</si>
  <si>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</si>
  <si>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</si>
  <si>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</si>
  <si>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3"/>
  </si>
  <si>
    <t>有</t>
    <rPh sb="0" eb="1">
      <t>ア</t>
    </rPh>
    <phoneticPr fontId="3"/>
  </si>
  <si>
    <t>無</t>
    <rPh sb="0" eb="1">
      <t>ム</t>
    </rPh>
    <phoneticPr fontId="3"/>
  </si>
  <si>
    <t>Ａ</t>
    <phoneticPr fontId="3"/>
  </si>
  <si>
    <t>Ｂ</t>
    <phoneticPr fontId="3"/>
  </si>
  <si>
    <t>特定教育・保育施設施設型給付費等　　請求内訳書</t>
    <phoneticPr fontId="3"/>
  </si>
  <si>
    <t>主任保育士
専任加算</t>
    <rPh sb="0" eb="2">
      <t>シュニン</t>
    </rPh>
    <rPh sb="2" eb="4">
      <t>ホイク</t>
    </rPh>
    <rPh sb="4" eb="5">
      <t>シ</t>
    </rPh>
    <rPh sb="6" eb="8">
      <t>センニン</t>
    </rPh>
    <rPh sb="8" eb="10">
      <t>カサン</t>
    </rPh>
    <phoneticPr fontId="3"/>
  </si>
  <si>
    <t>事務職員
雇上費加算</t>
    <phoneticPr fontId="3"/>
  </si>
  <si>
    <t>措置人数及び支弁額　計③</t>
    <rPh sb="0" eb="2">
      <t>ソチ</t>
    </rPh>
    <rPh sb="2" eb="4">
      <t>ニンズウ</t>
    </rPh>
    <rPh sb="4" eb="5">
      <t>オヨ</t>
    </rPh>
    <rPh sb="6" eb="8">
      <t>シベン</t>
    </rPh>
    <rPh sb="8" eb="9">
      <t>ガク</t>
    </rPh>
    <rPh sb="10" eb="11">
      <t>ケイ</t>
    </rPh>
    <phoneticPr fontId="3"/>
  </si>
  <si>
    <t>運営費負担金請求額　合計</t>
    <phoneticPr fontId="3"/>
  </si>
  <si>
    <t>※印刷範囲外</t>
    <rPh sb="1" eb="3">
      <t>インサツ</t>
    </rPh>
    <rPh sb="3" eb="5">
      <t>ハンイ</t>
    </rPh>
    <rPh sb="5" eb="6">
      <t>ガイ</t>
    </rPh>
    <phoneticPr fontId="3"/>
  </si>
  <si>
    <t>請求額自動表示</t>
    <rPh sb="0" eb="2">
      <t>セイキュウ</t>
    </rPh>
    <rPh sb="2" eb="3">
      <t>ガク</t>
    </rPh>
    <rPh sb="3" eb="5">
      <t>ジドウ</t>
    </rPh>
    <rPh sb="5" eb="7">
      <t>ヒョウジ</t>
    </rPh>
    <phoneticPr fontId="3"/>
  </si>
  <si>
    <t>Ｂ</t>
  </si>
  <si>
    <t>小学校接続加算</t>
    <rPh sb="0" eb="3">
      <t>ショウガッコウ</t>
    </rPh>
    <rPh sb="3" eb="5">
      <t>セツゾク</t>
    </rPh>
    <rPh sb="5" eb="7">
      <t>カサン</t>
    </rPh>
    <phoneticPr fontId="3"/>
  </si>
  <si>
    <t>￥</t>
    <phoneticPr fontId="3"/>
  </si>
  <si>
    <t>内訳7月</t>
  </si>
  <si>
    <t>内訳4月</t>
    <phoneticPr fontId="3"/>
  </si>
  <si>
    <t>内訳5月</t>
  </si>
  <si>
    <t>内訳6月</t>
  </si>
  <si>
    <t>内訳8月</t>
  </si>
  <si>
    <t>内訳9月</t>
  </si>
  <si>
    <t>内訳10月</t>
  </si>
  <si>
    <t>内訳11月</t>
  </si>
  <si>
    <t>内訳12月</t>
  </si>
  <si>
    <t>内訳1月</t>
    <phoneticPr fontId="3"/>
  </si>
  <si>
    <t>内訳2月</t>
  </si>
  <si>
    <t>内訳三月</t>
    <rPh sb="2" eb="3">
      <t>３</t>
    </rPh>
    <phoneticPr fontId="3"/>
  </si>
  <si>
    <t>施設名</t>
    <rPh sb="0" eb="2">
      <t>シセツ</t>
    </rPh>
    <rPh sb="2" eb="3">
      <t>メイ</t>
    </rPh>
    <phoneticPr fontId="3"/>
  </si>
  <si>
    <t>利府町長　熊　谷　　大　殿</t>
    <rPh sb="0" eb="1">
      <t>リ</t>
    </rPh>
    <rPh sb="1" eb="2">
      <t>フ</t>
    </rPh>
    <rPh sb="2" eb="3">
      <t>マチ</t>
    </rPh>
    <rPh sb="3" eb="4">
      <t>チョウ</t>
    </rPh>
    <rPh sb="12" eb="13">
      <t>ドノ</t>
    </rPh>
    <phoneticPr fontId="3"/>
  </si>
  <si>
    <t>利府町長　熊　谷　　大　殿</t>
    <rPh sb="0" eb="11">
      <t>リ</t>
    </rPh>
    <rPh sb="12" eb="13">
      <t>ドノ</t>
    </rPh>
    <phoneticPr fontId="3"/>
  </si>
  <si>
    <t>満３歳以上保育認定子ども</t>
    <rPh sb="0" eb="1">
      <t>マン</t>
    </rPh>
    <rPh sb="2" eb="5">
      <t>サイイジョウ</t>
    </rPh>
    <rPh sb="5" eb="7">
      <t>ホイク</t>
    </rPh>
    <rPh sb="7" eb="9">
      <t>ニンテイ</t>
    </rPh>
    <rPh sb="9" eb="10">
      <t>コ</t>
    </rPh>
    <phoneticPr fontId="3"/>
  </si>
  <si>
    <t>満３歳未満保育認定子ども</t>
    <rPh sb="0" eb="1">
      <t>マン</t>
    </rPh>
    <rPh sb="2" eb="5">
      <t>サイミマン</t>
    </rPh>
    <rPh sb="5" eb="7">
      <t>ホイク</t>
    </rPh>
    <rPh sb="7" eb="9">
      <t>ニンテイ</t>
    </rPh>
    <rPh sb="9" eb="10">
      <t>コ</t>
    </rPh>
    <phoneticPr fontId="3"/>
  </si>
  <si>
    <t>各園小計</t>
    <rPh sb="0" eb="2">
      <t>カクエン</t>
    </rPh>
    <rPh sb="2" eb="4">
      <t>ショウケイ</t>
    </rPh>
    <phoneticPr fontId="3"/>
  </si>
  <si>
    <t>利府支店</t>
    <rPh sb="0" eb="2">
      <t>リフ</t>
    </rPh>
    <rPh sb="2" eb="4">
      <t>シテン</t>
    </rPh>
    <phoneticPr fontId="3"/>
  </si>
  <si>
    <t>普通預金</t>
    <rPh sb="0" eb="2">
      <t>フツウ</t>
    </rPh>
    <rPh sb="2" eb="4">
      <t>ヨキン</t>
    </rPh>
    <phoneticPr fontId="3"/>
  </si>
  <si>
    <t>年齢区分</t>
    <rPh sb="0" eb="2">
      <t>ネンレイ</t>
    </rPh>
    <rPh sb="2" eb="4">
      <t>クブン</t>
    </rPh>
    <phoneticPr fontId="3"/>
  </si>
  <si>
    <t>利府町在住児童数内訳</t>
    <rPh sb="0" eb="3">
      <t>リフチョウ</t>
    </rPh>
    <rPh sb="3" eb="5">
      <t>ザイジュウ</t>
    </rPh>
    <rPh sb="5" eb="7">
      <t>ジドウ</t>
    </rPh>
    <rPh sb="7" eb="8">
      <t>スウ</t>
    </rPh>
    <rPh sb="8" eb="10">
      <t>ウチワケ</t>
    </rPh>
    <phoneticPr fontId="3"/>
  </si>
  <si>
    <t>年齢区分</t>
    <rPh sb="0" eb="2">
      <t>ネンレイ</t>
    </rPh>
    <rPh sb="2" eb="4">
      <t>クブン</t>
    </rPh>
    <phoneticPr fontId="3"/>
  </si>
  <si>
    <t>満3歳児（ﾌﾟﾚ年少ｸﾗｽ）</t>
    <rPh sb="0" eb="1">
      <t>マン</t>
    </rPh>
    <rPh sb="2" eb="3">
      <t>サイ</t>
    </rPh>
    <rPh sb="3" eb="4">
      <t>ジ</t>
    </rPh>
    <rPh sb="8" eb="10">
      <t>ネンショウ</t>
    </rPh>
    <phoneticPr fontId="3"/>
  </si>
  <si>
    <t>利用給付費等　請求額　合計</t>
    <rPh sb="0" eb="2">
      <t>リヨウ</t>
    </rPh>
    <rPh sb="2" eb="4">
      <t>キュウフ</t>
    </rPh>
    <rPh sb="4" eb="5">
      <t>ヒ</t>
    </rPh>
    <rPh sb="5" eb="6">
      <t>トウ</t>
    </rPh>
    <rPh sb="7" eb="9">
      <t>セイキュウ</t>
    </rPh>
    <rPh sb="11" eb="13">
      <t>ゴウケイ</t>
    </rPh>
    <phoneticPr fontId="3"/>
  </si>
  <si>
    <t>人数</t>
    <rPh sb="0" eb="2">
      <t>ニンズウ</t>
    </rPh>
    <phoneticPr fontId="3"/>
  </si>
  <si>
    <t>支払されるべき額</t>
    <rPh sb="0" eb="2">
      <t>シハライ</t>
    </rPh>
    <rPh sb="7" eb="8">
      <t>ガク</t>
    </rPh>
    <phoneticPr fontId="3"/>
  </si>
  <si>
    <t>　宮城県■■市▲▲＊丁目＊番＊号</t>
    <rPh sb="1" eb="4">
      <t>ミヤギケン</t>
    </rPh>
    <rPh sb="6" eb="7">
      <t>シ</t>
    </rPh>
    <rPh sb="10" eb="12">
      <t>チョウメ</t>
    </rPh>
    <rPh sb="13" eb="14">
      <t>バン</t>
    </rPh>
    <rPh sb="15" eb="16">
      <t>ゴウ</t>
    </rPh>
    <phoneticPr fontId="3"/>
  </si>
  <si>
    <t>　学校法人　■■学園</t>
    <rPh sb="1" eb="3">
      <t>ガッコウ</t>
    </rPh>
    <rPh sb="3" eb="5">
      <t>ホウジン</t>
    </rPh>
    <rPh sb="8" eb="10">
      <t>ガクエン</t>
    </rPh>
    <phoneticPr fontId="3"/>
  </si>
  <si>
    <t>（●●●幼稚園）</t>
    <phoneticPr fontId="3"/>
  </si>
  <si>
    <t>　理事長　利府　太郎</t>
    <rPh sb="1" eb="4">
      <t>リジチョウ</t>
    </rPh>
    <rPh sb="5" eb="7">
      <t>リフ</t>
    </rPh>
    <rPh sb="8" eb="10">
      <t>タロウ</t>
    </rPh>
    <phoneticPr fontId="3"/>
  </si>
  <si>
    <t>■■銀行</t>
    <rPh sb="2" eb="4">
      <t>ギンコウ</t>
    </rPh>
    <phoneticPr fontId="3"/>
  </si>
  <si>
    <t>０１２３４５６</t>
    <phoneticPr fontId="3"/>
  </si>
  <si>
    <t>ｶﾞｸ）■■ﾞｶﾞｸｴﾝ ﾘｼﾞﾁﾖｳ ﾘﾌﾀﾛｳ</t>
    <phoneticPr fontId="3"/>
  </si>
  <si>
    <t>学校法人　■■学園　理事長　利府　太郎</t>
    <rPh sb="0" eb="2">
      <t>ガッコウ</t>
    </rPh>
    <rPh sb="2" eb="4">
      <t>ホウジン</t>
    </rPh>
    <rPh sb="7" eb="9">
      <t>ガクエン</t>
    </rPh>
    <rPh sb="10" eb="13">
      <t>リジチョウ</t>
    </rPh>
    <rPh sb="14" eb="16">
      <t>リフ</t>
    </rPh>
    <rPh sb="17" eb="19">
      <t>タロウ</t>
    </rPh>
    <phoneticPr fontId="3"/>
  </si>
  <si>
    <t>●●●幼稚園</t>
    <rPh sb="3" eb="6">
      <t>ヨウチエン</t>
    </rPh>
    <phoneticPr fontId="3"/>
  </si>
  <si>
    <t xml:space="preserve">  子ども・子育て支援法第30条の11の規定に基づき、国の幼児教育無償化に係る●●●幼稚園の施設</t>
    <rPh sb="23" eb="24">
      <t>モト</t>
    </rPh>
    <rPh sb="27" eb="28">
      <t>クニ</t>
    </rPh>
    <rPh sb="42" eb="45">
      <t>ヨウチエン</t>
    </rPh>
    <phoneticPr fontId="3"/>
  </si>
  <si>
    <r>
      <t>教育施設施設利用給付費等</t>
    </r>
    <r>
      <rPr>
        <b/>
        <sz val="16"/>
        <color rgb="FFFF0000"/>
        <rFont val="ＭＳ Ｐ明朝"/>
        <family val="1"/>
        <charset val="128"/>
      </rPr>
      <t>（預かり保育利用料）</t>
    </r>
    <r>
      <rPr>
        <sz val="16"/>
        <rFont val="ＭＳ Ｐ明朝"/>
        <family val="1"/>
        <charset val="128"/>
      </rPr>
      <t>　請求内訳書</t>
    </r>
    <rPh sb="6" eb="8">
      <t>リヨウ</t>
    </rPh>
    <rPh sb="11" eb="12">
      <t>トウ</t>
    </rPh>
    <rPh sb="13" eb="14">
      <t>アズ</t>
    </rPh>
    <rPh sb="16" eb="18">
      <t>ホイク</t>
    </rPh>
    <rPh sb="18" eb="21">
      <t>リヨウリョウ</t>
    </rPh>
    <phoneticPr fontId="3"/>
  </si>
  <si>
    <t>提供時間帯</t>
    <rPh sb="0" eb="2">
      <t>テイキョウ</t>
    </rPh>
    <rPh sb="2" eb="4">
      <t>ジカン</t>
    </rPh>
    <rPh sb="4" eb="5">
      <t>タイ</t>
    </rPh>
    <phoneticPr fontId="3"/>
  </si>
  <si>
    <t>～</t>
    <phoneticPr fontId="3"/>
  </si>
  <si>
    <t>無償化対象金額</t>
    <rPh sb="0" eb="2">
      <t>ムショウ</t>
    </rPh>
    <rPh sb="2" eb="3">
      <t>カ</t>
    </rPh>
    <rPh sb="3" eb="5">
      <t>タイショウ</t>
    </rPh>
    <rPh sb="5" eb="7">
      <t>キンガク</t>
    </rPh>
    <phoneticPr fontId="3"/>
  </si>
  <si>
    <t>給付金額（請求額）</t>
    <rPh sb="0" eb="2">
      <t>キュウフ</t>
    </rPh>
    <rPh sb="2" eb="3">
      <t>キン</t>
    </rPh>
    <rPh sb="3" eb="4">
      <t>ガク</t>
    </rPh>
    <rPh sb="5" eb="7">
      <t>セイキュウ</t>
    </rPh>
    <rPh sb="7" eb="8">
      <t>ガク</t>
    </rPh>
    <phoneticPr fontId="3"/>
  </si>
  <si>
    <t>3歳児（年少ｸﾗｽ）</t>
    <rPh sb="1" eb="2">
      <t>サイ</t>
    </rPh>
    <rPh sb="2" eb="3">
      <t>ジ</t>
    </rPh>
    <rPh sb="4" eb="6">
      <t>ネンショウ</t>
    </rPh>
    <phoneticPr fontId="3"/>
  </si>
  <si>
    <t>4歳児（年中ｸﾗｽ）</t>
    <rPh sb="1" eb="2">
      <t>サイ</t>
    </rPh>
    <rPh sb="2" eb="3">
      <t>ジ</t>
    </rPh>
    <rPh sb="4" eb="6">
      <t>ネンチュウ</t>
    </rPh>
    <phoneticPr fontId="3"/>
  </si>
  <si>
    <t>5歳児（年長ｸﾗｽ）</t>
    <rPh sb="1" eb="2">
      <t>サイ</t>
    </rPh>
    <rPh sb="2" eb="3">
      <t>ジ</t>
    </rPh>
    <rPh sb="4" eb="6">
      <t>ネンチョウ</t>
    </rPh>
    <phoneticPr fontId="3"/>
  </si>
  <si>
    <t>令和　　年　　月　　日</t>
    <rPh sb="0" eb="1">
      <t>レイ</t>
    </rPh>
    <rPh sb="1" eb="2">
      <t>ワ</t>
    </rPh>
    <phoneticPr fontId="3"/>
  </si>
  <si>
    <t>令和　　年　　月　　日　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3"/>
  </si>
  <si>
    <t>内訳4月</t>
  </si>
  <si>
    <t>請求書の作成方法（半年・３か月請求の施設用）</t>
    <rPh sb="0" eb="3">
      <t>セイキュウショ</t>
    </rPh>
    <rPh sb="4" eb="6">
      <t>サクセイ</t>
    </rPh>
    <rPh sb="6" eb="8">
      <t>ホウホウ</t>
    </rPh>
    <rPh sb="9" eb="11">
      <t>ハントシ</t>
    </rPh>
    <rPh sb="14" eb="15">
      <t>ゲツ</t>
    </rPh>
    <rPh sb="15" eb="17">
      <t>セイキュウ</t>
    </rPh>
    <rPh sb="18" eb="21">
      <t>シセツヨウ</t>
    </rPh>
    <phoneticPr fontId="3"/>
  </si>
  <si>
    <t>※最初に「請求書（毎月払用）」ページから請求先情報を入力してください。</t>
    <rPh sb="1" eb="3">
      <t>サイショ</t>
    </rPh>
    <phoneticPr fontId="3"/>
  </si>
  <si>
    <t>１　提供証明書を作成後、「内訳●月」ページでその月の利用人数及び料金を入力します。</t>
    <rPh sb="2" eb="7">
      <t>テイキョウショウメイショ</t>
    </rPh>
    <rPh sb="8" eb="10">
      <t>サクセイ</t>
    </rPh>
    <rPh sb="10" eb="11">
      <t>ゴ</t>
    </rPh>
    <rPh sb="13" eb="15">
      <t>ウチワケ</t>
    </rPh>
    <rPh sb="16" eb="17">
      <t>ガツ</t>
    </rPh>
    <rPh sb="24" eb="25">
      <t>ツキ</t>
    </rPh>
    <rPh sb="26" eb="28">
      <t>リヨウ</t>
    </rPh>
    <rPh sb="28" eb="30">
      <t>ニンズウ</t>
    </rPh>
    <rPh sb="30" eb="31">
      <t>オヨ</t>
    </rPh>
    <rPh sb="32" eb="34">
      <t>リョウキン</t>
    </rPh>
    <rPh sb="35" eb="37">
      <t>ニュウリョク</t>
    </rPh>
    <phoneticPr fontId="3"/>
  </si>
  <si>
    <r>
      <t>　　入力が終わったら、一度、</t>
    </r>
    <r>
      <rPr>
        <b/>
        <u/>
        <sz val="12"/>
        <rFont val="ＭＳ Ｐゴシック"/>
        <family val="3"/>
        <charset val="128"/>
      </rPr>
      <t>「上書き保存」</t>
    </r>
    <r>
      <rPr>
        <sz val="12"/>
        <rFont val="ＭＳ Ｐゴシック"/>
        <family val="3"/>
        <charset val="128"/>
      </rPr>
      <t>をします。</t>
    </r>
    <rPh sb="2" eb="4">
      <t>ニュウリョク</t>
    </rPh>
    <rPh sb="5" eb="6">
      <t>オ</t>
    </rPh>
    <rPh sb="11" eb="13">
      <t>イチド</t>
    </rPh>
    <rPh sb="15" eb="17">
      <t>ウワガ</t>
    </rPh>
    <rPh sb="18" eb="20">
      <t>ホゾン</t>
    </rPh>
    <phoneticPr fontId="3"/>
  </si>
  <si>
    <t>２　「内訳●月」の内容が、「内訳」ページに反映されます。</t>
    <rPh sb="3" eb="5">
      <t>ウチワケ</t>
    </rPh>
    <rPh sb="6" eb="7">
      <t>ガツ</t>
    </rPh>
    <rPh sb="9" eb="11">
      <t>ナイヨウ</t>
    </rPh>
    <rPh sb="14" eb="16">
      <t>ウチワケ</t>
    </rPh>
    <rPh sb="21" eb="23">
      <t>ハンエイ</t>
    </rPh>
    <phoneticPr fontId="3"/>
  </si>
  <si>
    <t>３　自動計算により、内訳の合計が請求書の金額として反映されてしまうため、</t>
    <rPh sb="2" eb="4">
      <t>ジドウ</t>
    </rPh>
    <rPh sb="4" eb="6">
      <t>ケイサン</t>
    </rPh>
    <rPh sb="10" eb="12">
      <t>ウチワケ</t>
    </rPh>
    <rPh sb="13" eb="15">
      <t>ゴウケイ</t>
    </rPh>
    <rPh sb="16" eb="19">
      <t>セイキュウショ</t>
    </rPh>
    <rPh sb="20" eb="22">
      <t>キンガク</t>
    </rPh>
    <rPh sb="25" eb="27">
      <t>ハンエイ</t>
    </rPh>
    <phoneticPr fontId="3"/>
  </si>
  <si>
    <t>４　請求月以外の金額（支払されるべき額）を削除（キーボード右上「delete」等）してください。</t>
    <rPh sb="2" eb="4">
      <t>セイキュウ</t>
    </rPh>
    <rPh sb="4" eb="5">
      <t>ツキ</t>
    </rPh>
    <rPh sb="5" eb="7">
      <t>イガイ</t>
    </rPh>
    <rPh sb="8" eb="10">
      <t>キンガク</t>
    </rPh>
    <rPh sb="11" eb="13">
      <t>シハラ</t>
    </rPh>
    <rPh sb="18" eb="19">
      <t>ガク</t>
    </rPh>
    <rPh sb="21" eb="23">
      <t>サクジョ</t>
    </rPh>
    <rPh sb="29" eb="30">
      <t>ミギ</t>
    </rPh>
    <rPh sb="30" eb="31">
      <t>ウエ</t>
    </rPh>
    <rPh sb="39" eb="40">
      <t>トウ</t>
    </rPh>
    <phoneticPr fontId="3"/>
  </si>
  <si>
    <t>　　【例】４～６月分の請求の場合は、黄色部分を削除します</t>
    <rPh sb="3" eb="4">
      <t>レイ</t>
    </rPh>
    <rPh sb="8" eb="9">
      <t>ガツ</t>
    </rPh>
    <rPh sb="9" eb="10">
      <t>ブン</t>
    </rPh>
    <rPh sb="11" eb="13">
      <t>セイキュウ</t>
    </rPh>
    <rPh sb="14" eb="16">
      <t>バアイ</t>
    </rPh>
    <rPh sb="18" eb="20">
      <t>キイロ</t>
    </rPh>
    <rPh sb="20" eb="22">
      <t>ブブン</t>
    </rPh>
    <rPh sb="23" eb="25">
      <t>サクジョ</t>
    </rPh>
    <phoneticPr fontId="3"/>
  </si>
  <si>
    <t>次回請求時も、同様の手順で請求書を作成願います。</t>
    <rPh sb="0" eb="2">
      <t>ジカイ</t>
    </rPh>
    <rPh sb="2" eb="4">
      <t>セイキュウ</t>
    </rPh>
    <rPh sb="4" eb="5">
      <t>ジ</t>
    </rPh>
    <rPh sb="7" eb="9">
      <t>ドウヨウ</t>
    </rPh>
    <rPh sb="10" eb="12">
      <t>テジュン</t>
    </rPh>
    <rPh sb="13" eb="16">
      <t>セイキュウショ</t>
    </rPh>
    <rPh sb="17" eb="19">
      <t>サクセイ</t>
    </rPh>
    <rPh sb="19" eb="20">
      <t>ネガ</t>
    </rPh>
    <phoneticPr fontId="3"/>
  </si>
  <si>
    <t>不明な点がありましたら利府町子ども支援課（直通022-767-2196）にお問い合わせください。</t>
    <rPh sb="0" eb="2">
      <t>フメイ</t>
    </rPh>
    <rPh sb="3" eb="4">
      <t>テン</t>
    </rPh>
    <rPh sb="11" eb="14">
      <t>リフチョウ</t>
    </rPh>
    <rPh sb="14" eb="15">
      <t>コ</t>
    </rPh>
    <rPh sb="17" eb="19">
      <t>シエン</t>
    </rPh>
    <rPh sb="19" eb="20">
      <t>カ</t>
    </rPh>
    <rPh sb="21" eb="23">
      <t>チョクツウ</t>
    </rPh>
    <rPh sb="38" eb="39">
      <t>ト</t>
    </rPh>
    <rPh sb="40" eb="41">
      <t>ア</t>
    </rPh>
    <phoneticPr fontId="3"/>
  </si>
  <si>
    <r>
      <t>　　※預かり保育の無償化上限額は、</t>
    </r>
    <r>
      <rPr>
        <b/>
        <u/>
        <sz val="12"/>
        <rFont val="ＭＳ Ｐゴシック"/>
        <family val="3"/>
        <charset val="128"/>
      </rPr>
      <t>日額450円×提供日数</t>
    </r>
    <r>
      <rPr>
        <sz val="12"/>
        <rFont val="ＭＳ Ｐゴシック"/>
        <family val="3"/>
        <charset val="128"/>
      </rPr>
      <t>です。（月額設定の場合11,300円）</t>
    </r>
    <rPh sb="3" eb="4">
      <t>アズ</t>
    </rPh>
    <rPh sb="6" eb="8">
      <t>ホイク</t>
    </rPh>
    <rPh sb="9" eb="12">
      <t>ムショウカ</t>
    </rPh>
    <rPh sb="12" eb="14">
      <t>ジョウゲン</t>
    </rPh>
    <rPh sb="14" eb="15">
      <t>ガク</t>
    </rPh>
    <rPh sb="17" eb="19">
      <t>ニチガク</t>
    </rPh>
    <rPh sb="22" eb="23">
      <t>エン</t>
    </rPh>
    <rPh sb="24" eb="26">
      <t>テイキョウ</t>
    </rPh>
    <rPh sb="26" eb="28">
      <t>ニッスウ</t>
    </rPh>
    <rPh sb="32" eb="34">
      <t>ゲツガク</t>
    </rPh>
    <rPh sb="34" eb="36">
      <t>セッテイ</t>
    </rPh>
    <rPh sb="37" eb="39">
      <t>バアイ</t>
    </rPh>
    <rPh sb="45" eb="46">
      <t>エン</t>
    </rPh>
    <phoneticPr fontId="3"/>
  </si>
  <si>
    <t>※精算払になりますので、請求月の翌月に作成・御提出いただきます。（前金払はできません。）</t>
    <rPh sb="1" eb="3">
      <t>セイサン</t>
    </rPh>
    <rPh sb="3" eb="4">
      <t>ハラ</t>
    </rPh>
    <rPh sb="12" eb="14">
      <t>セイキュウ</t>
    </rPh>
    <rPh sb="14" eb="15">
      <t>ツキ</t>
    </rPh>
    <rPh sb="16" eb="18">
      <t>ヨクゲツ</t>
    </rPh>
    <rPh sb="19" eb="21">
      <t>サクセイ</t>
    </rPh>
    <rPh sb="22" eb="25">
      <t>ゴテイシュツ</t>
    </rPh>
    <rPh sb="33" eb="35">
      <t>マエキン</t>
    </rPh>
    <rPh sb="35" eb="36">
      <t>ハラ</t>
    </rPh>
    <phoneticPr fontId="3"/>
  </si>
  <si>
    <t>御提出いただく前に、メールでデータをお送りいただければ確認させていただきます。</t>
    <rPh sb="0" eb="3">
      <t>ゴテイシュツ</t>
    </rPh>
    <rPh sb="7" eb="8">
      <t>マエ</t>
    </rPh>
    <rPh sb="19" eb="20">
      <t>オク</t>
    </rPh>
    <rPh sb="27" eb="29">
      <t>カクニン</t>
    </rPh>
    <phoneticPr fontId="3"/>
  </si>
  <si>
    <t>責任者</t>
    <rPh sb="0" eb="3">
      <t>セキニンシャ</t>
    </rPh>
    <phoneticPr fontId="3"/>
  </si>
  <si>
    <t>電話番号</t>
    <rPh sb="0" eb="4">
      <t>デンワバンゴウ</t>
    </rPh>
    <phoneticPr fontId="3"/>
  </si>
  <si>
    <t>担当者</t>
    <rPh sb="0" eb="3">
      <t>タントウシャ</t>
    </rPh>
    <phoneticPr fontId="3"/>
  </si>
  <si>
    <t>←押印不要</t>
    <rPh sb="1" eb="3">
      <t>オウイン</t>
    </rPh>
    <rPh sb="3" eb="5">
      <t>フヨウ</t>
    </rPh>
    <phoneticPr fontId="3"/>
  </si>
  <si>
    <t>←役職・フルネーム</t>
    <rPh sb="1" eb="3">
      <t>ヤクショク</t>
    </rPh>
    <phoneticPr fontId="3"/>
  </si>
  <si>
    <t>←責任者直通</t>
    <rPh sb="1" eb="4">
      <t>セキニンシャ</t>
    </rPh>
    <rPh sb="4" eb="6">
      <t>チョクツウ</t>
    </rPh>
    <phoneticPr fontId="3"/>
  </si>
  <si>
    <t>←担当者直通</t>
    <rPh sb="1" eb="4">
      <t>タントウシャ</t>
    </rPh>
    <rPh sb="4" eb="6">
      <t>チョクツウ</t>
    </rPh>
    <phoneticPr fontId="3"/>
  </si>
  <si>
    <t>　　金額のズレにご注意ください。</t>
    <rPh sb="2" eb="4">
      <t>キンガク</t>
    </rPh>
    <rPh sb="9" eb="11">
      <t>チュウイ</t>
    </rPh>
    <phoneticPr fontId="3"/>
  </si>
  <si>
    <t>５　「請求書（精算用）」ページに請求月分の金額（支払されるべき額）が反映されます。</t>
    <rPh sb="3" eb="6">
      <t>セイキュウショ</t>
    </rPh>
    <rPh sb="7" eb="9">
      <t>セイサン</t>
    </rPh>
    <rPh sb="9" eb="10">
      <t>ヨウ</t>
    </rPh>
    <rPh sb="16" eb="18">
      <t>セイキュウ</t>
    </rPh>
    <rPh sb="18" eb="19">
      <t>ツキ</t>
    </rPh>
    <rPh sb="19" eb="20">
      <t>ブン</t>
    </rPh>
    <rPh sb="21" eb="23">
      <t>キンガク</t>
    </rPh>
    <rPh sb="24" eb="26">
      <t>シハラ</t>
    </rPh>
    <rPh sb="31" eb="32">
      <t>ガク</t>
    </rPh>
    <rPh sb="34" eb="36">
      <t>ハンエイ</t>
    </rPh>
    <phoneticPr fontId="3"/>
  </si>
  <si>
    <t>６　「請求書（精算用）」、「内訳」、「内訳●月（請求月分）」ページを印刷し、御提出願います。</t>
    <rPh sb="3" eb="6">
      <t>セイキュウショ</t>
    </rPh>
    <rPh sb="7" eb="9">
      <t>セイサン</t>
    </rPh>
    <rPh sb="9" eb="10">
      <t>ヨウ</t>
    </rPh>
    <rPh sb="14" eb="16">
      <t>ウチワケ</t>
    </rPh>
    <rPh sb="19" eb="21">
      <t>ウチワケ</t>
    </rPh>
    <rPh sb="22" eb="23">
      <t>ガツ</t>
    </rPh>
    <rPh sb="24" eb="26">
      <t>セイキュウ</t>
    </rPh>
    <rPh sb="26" eb="27">
      <t>ツキ</t>
    </rPh>
    <rPh sb="27" eb="28">
      <t>ブン</t>
    </rPh>
    <rPh sb="34" eb="36">
      <t>インサツ</t>
    </rPh>
    <rPh sb="38" eb="41">
      <t>ゴテイシュツ</t>
    </rPh>
    <rPh sb="41" eb="42">
      <t>ネガ</t>
    </rPh>
    <phoneticPr fontId="3"/>
  </si>
  <si>
    <t>　　※押印は、責任者・担当者の氏名（フルネーム）・電話番号を記入いただければ不要です。</t>
    <rPh sb="3" eb="5">
      <t>オウイン</t>
    </rPh>
    <rPh sb="7" eb="10">
      <t>セキニンシャ</t>
    </rPh>
    <rPh sb="11" eb="14">
      <t>タントウシャ</t>
    </rPh>
    <rPh sb="15" eb="17">
      <t>シメイ</t>
    </rPh>
    <rPh sb="25" eb="29">
      <t>デンワバンゴウ</t>
    </rPh>
    <rPh sb="30" eb="32">
      <t>キニュウ</t>
    </rPh>
    <rPh sb="38" eb="40">
      <t>フヨウ</t>
    </rPh>
    <phoneticPr fontId="3"/>
  </si>
  <si>
    <r>
      <t>等利用給付費（</t>
    </r>
    <r>
      <rPr>
        <b/>
        <sz val="13"/>
        <rFont val="ＭＳ 明朝"/>
        <family val="1"/>
        <charset val="128"/>
      </rPr>
      <t>預かり保育利用料</t>
    </r>
    <r>
      <rPr>
        <sz val="13"/>
        <rFont val="ＭＳ 明朝"/>
        <family val="1"/>
        <charset val="128"/>
      </rPr>
      <t xml:space="preserve"> 令和8年度 ●～●月分）として、上記金額を請求いたします。</t>
    </r>
    <rPh sb="1" eb="3">
      <t>リヨウ</t>
    </rPh>
    <rPh sb="3" eb="5">
      <t>キュウフ</t>
    </rPh>
    <rPh sb="5" eb="6">
      <t>ヒ</t>
    </rPh>
    <rPh sb="17" eb="18">
      <t>ワ</t>
    </rPh>
    <rPh sb="26" eb="27">
      <t>ブン</t>
    </rPh>
    <rPh sb="32" eb="34">
      <t>ジョウキ</t>
    </rPh>
    <rPh sb="34" eb="36">
      <t>キンガク</t>
    </rPh>
    <rPh sb="37" eb="39">
      <t>セイキュウ</t>
    </rPh>
    <phoneticPr fontId="3"/>
  </si>
  <si>
    <r>
      <t>等利用給付費（</t>
    </r>
    <r>
      <rPr>
        <b/>
        <sz val="13"/>
        <rFont val="ＭＳ 明朝"/>
        <family val="1"/>
        <charset val="128"/>
      </rPr>
      <t>預かり保育利用料</t>
    </r>
    <r>
      <rPr>
        <sz val="13"/>
        <rFont val="ＭＳ 明朝"/>
        <family val="1"/>
        <charset val="128"/>
      </rPr>
      <t xml:space="preserve"> 令和8年度 ●月分）として、上記金額を請求いたします。</t>
    </r>
    <rPh sb="0" eb="1">
      <t>トウ</t>
    </rPh>
    <rPh sb="1" eb="3">
      <t>リヨウ</t>
    </rPh>
    <rPh sb="3" eb="5">
      <t>キュウフ</t>
    </rPh>
    <rPh sb="5" eb="6">
      <t>ヒ</t>
    </rPh>
    <rPh sb="30" eb="32">
      <t>ジョウキ</t>
    </rPh>
    <rPh sb="32" eb="34">
      <t>キンガク</t>
    </rPh>
    <rPh sb="35" eb="37">
      <t>セイキュウ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</si>
</sst>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&quot;円&quot;"/>
    <numFmt numFmtId="177" formatCode="#,##0_ ;[Red]\-#,##0\ "/>
    <numFmt numFmtId="178" formatCode="0\ &quot;人&quot;"/>
    <numFmt numFmtId="179" formatCode="#,##0_ "/>
    <numFmt numFmtId="180" formatCode="#&quot;月分&quot;"/>
    <numFmt numFmtId="181" formatCode="0_);[Red]\(0\)"/>
    <numFmt numFmtId="182" formatCode="#,##0&quot;円&quot;_ ;[Red]\-#,##0\ 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5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7"/>
      <name val="ＭＳ 明朝"/>
      <family val="1"/>
      <charset val="128"/>
    </font>
    <font>
      <sz val="13"/>
      <name val="ＭＳ 明朝"/>
      <family val="1"/>
      <charset val="128"/>
    </font>
    <font>
      <sz val="20"/>
      <name val="ＭＳ 明朝"/>
      <family val="1"/>
      <charset val="128"/>
    </font>
    <font>
      <sz val="13.5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5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color rgb="FFFF0000"/>
      <name val="ＭＳ Ｐ明朝"/>
      <family val="1"/>
      <charset val="128"/>
    </font>
    <font>
      <sz val="16"/>
      <name val="ＭＳ Ｐゴシック"/>
      <family val="3"/>
      <charset val="128"/>
    </font>
    <font>
      <sz val="26"/>
      <name val="ＭＳ Ｐ明朝"/>
      <family val="1"/>
      <charset val="128"/>
    </font>
    <font>
      <sz val="16"/>
      <name val="HGSｺﾞｼｯｸM"/>
      <family val="3"/>
      <charset val="128"/>
    </font>
    <font>
      <sz val="16"/>
      <color rgb="FFFF0000"/>
      <name val="HGSｺﾞｼｯｸM"/>
      <family val="3"/>
      <charset val="128"/>
    </font>
    <font>
      <sz val="18"/>
      <name val="ＭＳ Ｐ明朝"/>
      <family val="1"/>
      <charset val="128"/>
    </font>
    <font>
      <sz val="16"/>
      <name val="HGPｺﾞｼｯｸM"/>
      <family val="3"/>
      <charset val="128"/>
    </font>
    <font>
      <b/>
      <i/>
      <sz val="14"/>
      <name val="HG丸ｺﾞｼｯｸM-PRO"/>
      <family val="3"/>
      <charset val="128"/>
    </font>
    <font>
      <b/>
      <sz val="22"/>
      <color indexed="81"/>
      <name val="ＭＳ Ｐゴシック"/>
      <family val="3"/>
      <charset val="128"/>
    </font>
    <font>
      <sz val="18"/>
      <color rgb="FFFF0000"/>
      <name val="ＭＳ Ｐ明朝"/>
      <family val="1"/>
      <charset val="128"/>
    </font>
    <font>
      <sz val="18"/>
      <name val="ＭＳ Ｐゴシック"/>
      <family val="3"/>
      <charset val="128"/>
    </font>
    <font>
      <sz val="28"/>
      <name val="ＭＳ Ｐ明朝"/>
      <family val="1"/>
      <charset val="128"/>
    </font>
    <font>
      <sz val="18"/>
      <name val="HGSｺﾞｼｯｸM"/>
      <family val="3"/>
      <charset val="128"/>
    </font>
    <font>
      <b/>
      <sz val="13"/>
      <name val="ＭＳ 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27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4" fillId="0" borderId="3" xfId="0" applyFont="1" applyBorder="1"/>
    <xf numFmtId="176" fontId="7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38" fontId="13" fillId="0" borderId="0" xfId="0" applyNumberFormat="1" applyFont="1"/>
    <xf numFmtId="0" fontId="0" fillId="0" borderId="0" xfId="0" applyAlignment="1">
      <alignment vertic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3" fillId="0" borderId="0" xfId="0" applyFont="1" applyFill="1"/>
    <xf numFmtId="38" fontId="13" fillId="0" borderId="0" xfId="1" applyFont="1" applyFill="1" applyAlignment="1">
      <alignment horizontal="right"/>
    </xf>
    <xf numFmtId="38" fontId="13" fillId="0" borderId="0" xfId="1" applyFont="1" applyFill="1" applyBorder="1" applyAlignment="1">
      <alignment horizontal="center" vertical="center" wrapText="1"/>
    </xf>
    <xf numFmtId="178" fontId="13" fillId="0" borderId="0" xfId="1" applyNumberFormat="1" applyFont="1" applyFill="1" applyBorder="1" applyAlignment="1">
      <alignment horizontal="right" vertical="center"/>
    </xf>
    <xf numFmtId="38" fontId="13" fillId="0" borderId="0" xfId="1" applyFont="1" applyFill="1" applyBorder="1" applyAlignment="1">
      <alignment horizontal="right" vertical="center" wrapText="1" indent="1"/>
    </xf>
    <xf numFmtId="0" fontId="15" fillId="0" borderId="0" xfId="0" applyFont="1" applyFill="1"/>
    <xf numFmtId="0" fontId="15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9" fontId="12" fillId="0" borderId="1" xfId="0" applyNumberFormat="1" applyFont="1" applyBorder="1" applyAlignment="1">
      <alignment shrinkToFit="1"/>
    </xf>
    <xf numFmtId="0" fontId="12" fillId="0" borderId="10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79" fontId="12" fillId="0" borderId="5" xfId="0" applyNumberFormat="1" applyFont="1" applyBorder="1" applyAlignment="1">
      <alignment shrinkToFit="1"/>
    </xf>
    <xf numFmtId="0" fontId="1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22" fillId="0" borderId="0" xfId="0" applyFont="1"/>
    <xf numFmtId="0" fontId="14" fillId="0" borderId="0" xfId="0" applyFont="1" applyAlignment="1">
      <alignment vertical="center"/>
    </xf>
    <xf numFmtId="38" fontId="11" fillId="0" borderId="0" xfId="1" applyFont="1" applyAlignment="1">
      <alignment vertical="center"/>
    </xf>
    <xf numFmtId="38" fontId="11" fillId="0" borderId="0" xfId="1" applyFont="1" applyAlignment="1">
      <alignment horizontal="center" vertical="center"/>
    </xf>
    <xf numFmtId="0" fontId="11" fillId="0" borderId="0" xfId="0" applyFont="1" applyFill="1"/>
    <xf numFmtId="38" fontId="7" fillId="0" borderId="0" xfId="1" applyFont="1" applyAlignment="1">
      <alignment vertical="center"/>
    </xf>
    <xf numFmtId="0" fontId="7" fillId="0" borderId="0" xfId="0" applyFont="1" applyFill="1"/>
    <xf numFmtId="0" fontId="7" fillId="0" borderId="0" xfId="0" applyFont="1"/>
    <xf numFmtId="38" fontId="7" fillId="0" borderId="0" xfId="1" applyFont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right" vertical="center"/>
    </xf>
    <xf numFmtId="0" fontId="24" fillId="0" borderId="0" xfId="0" applyFont="1"/>
    <xf numFmtId="0" fontId="14" fillId="0" borderId="0" xfId="0" applyFont="1" applyFill="1"/>
    <xf numFmtId="0" fontId="22" fillId="0" borderId="0" xfId="0" applyFont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38" fontId="20" fillId="0" borderId="5" xfId="1" applyNumberFormat="1" applyFont="1" applyFill="1" applyBorder="1" applyAlignment="1">
      <alignment horizontal="right" vertical="center"/>
    </xf>
    <xf numFmtId="3" fontId="20" fillId="0" borderId="5" xfId="0" applyNumberFormat="1" applyFont="1" applyFill="1" applyBorder="1" applyAlignment="1">
      <alignment vertical="center"/>
    </xf>
    <xf numFmtId="38" fontId="20" fillId="0" borderId="5" xfId="0" applyNumberFormat="1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/>
    </xf>
    <xf numFmtId="179" fontId="12" fillId="0" borderId="1" xfId="0" applyNumberFormat="1" applyFont="1" applyBorder="1" applyAlignment="1">
      <alignment horizontal="right" shrinkToFit="1"/>
    </xf>
    <xf numFmtId="0" fontId="0" fillId="7" borderId="1" xfId="0" applyFill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right"/>
    </xf>
    <xf numFmtId="38" fontId="7" fillId="0" borderId="0" xfId="1" applyFont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38" fontId="14" fillId="0" borderId="0" xfId="1" applyFont="1" applyFill="1" applyAlignment="1">
      <alignment horizontal="right"/>
    </xf>
    <xf numFmtId="178" fontId="14" fillId="0" borderId="2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8" fontId="20" fillId="0" borderId="5" xfId="0" applyNumberFormat="1" applyFont="1" applyFill="1" applyBorder="1" applyAlignment="1">
      <alignment horizontal="right" vertical="center"/>
    </xf>
    <xf numFmtId="38" fontId="20" fillId="0" borderId="12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>
      <alignment horizontal="right" shrinkToFit="1"/>
    </xf>
    <xf numFmtId="0" fontId="30" fillId="0" borderId="1" xfId="0" applyFont="1" applyBorder="1" applyAlignment="1" applyProtection="1">
      <alignment shrinkToFit="1"/>
      <protection locked="0"/>
    </xf>
    <xf numFmtId="0" fontId="24" fillId="0" borderId="0" xfId="0" applyFont="1" applyAlignment="1">
      <alignment vertical="center"/>
    </xf>
    <xf numFmtId="49" fontId="12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0" fillId="0" borderId="0" xfId="0" applyBorder="1"/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vertical="center" textRotation="255"/>
    </xf>
    <xf numFmtId="0" fontId="26" fillId="0" borderId="0" xfId="0" applyFont="1" applyFill="1" applyBorder="1" applyAlignment="1">
      <alignment vertical="center" wrapText="1" shrinkToFit="1"/>
    </xf>
    <xf numFmtId="0" fontId="17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27" fillId="0" borderId="0" xfId="0" applyFont="1" applyFill="1" applyBorder="1" applyAlignment="1">
      <alignment vertical="center" wrapText="1" shrinkToFit="1"/>
    </xf>
    <xf numFmtId="0" fontId="26" fillId="0" borderId="0" xfId="0" applyFont="1" applyFill="1" applyBorder="1" applyAlignment="1">
      <alignment vertical="center" shrinkToFit="1"/>
    </xf>
    <xf numFmtId="6" fontId="28" fillId="0" borderId="0" xfId="4" applyFont="1" applyFill="1" applyBorder="1" applyAlignment="1">
      <alignment vertical="center"/>
    </xf>
    <xf numFmtId="0" fontId="14" fillId="0" borderId="0" xfId="0" applyFont="1" applyFill="1" applyBorder="1" applyAlignment="1">
      <alignment vertical="center" textRotation="255" wrapText="1" shrinkToFi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textRotation="255" shrinkToFit="1"/>
    </xf>
    <xf numFmtId="0" fontId="23" fillId="0" borderId="0" xfId="0" applyFont="1" applyFill="1" applyBorder="1" applyAlignment="1">
      <alignment vertical="center"/>
    </xf>
    <xf numFmtId="38" fontId="28" fillId="0" borderId="0" xfId="1" applyFont="1" applyFill="1" applyBorder="1" applyAlignment="1">
      <alignment vertical="center" shrinkToFit="1"/>
    </xf>
    <xf numFmtId="177" fontId="28" fillId="0" borderId="0" xfId="1" applyNumberFormat="1" applyFont="1" applyFill="1" applyBorder="1" applyAlignment="1">
      <alignment vertical="center" shrinkToFit="1"/>
    </xf>
    <xf numFmtId="38" fontId="32" fillId="0" borderId="0" xfId="1" applyFont="1" applyFill="1" applyBorder="1" applyAlignment="1">
      <alignment vertical="center" shrinkToFit="1"/>
    </xf>
    <xf numFmtId="38" fontId="28" fillId="0" borderId="0" xfId="0" applyNumberFormat="1" applyFont="1" applyFill="1" applyBorder="1" applyAlignment="1">
      <alignment vertical="center" shrinkToFit="1"/>
    </xf>
    <xf numFmtId="0" fontId="28" fillId="0" borderId="0" xfId="0" applyFont="1" applyFill="1" applyBorder="1" applyAlignment="1">
      <alignment vertical="center" shrinkToFit="1"/>
    </xf>
    <xf numFmtId="178" fontId="28" fillId="0" borderId="0" xfId="1" applyNumberFormat="1" applyFont="1" applyFill="1" applyBorder="1" applyAlignment="1">
      <alignment vertical="center" shrinkToFit="1"/>
    </xf>
    <xf numFmtId="0" fontId="24" fillId="0" borderId="0" xfId="0" applyFont="1" applyFill="1" applyBorder="1" applyAlignment="1">
      <alignment vertical="center" wrapText="1"/>
    </xf>
    <xf numFmtId="180" fontId="14" fillId="0" borderId="0" xfId="1" applyNumberFormat="1" applyFont="1" applyFill="1" applyBorder="1" applyAlignment="1">
      <alignment vertical="center" wrapText="1"/>
    </xf>
    <xf numFmtId="38" fontId="14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38" fontId="13" fillId="0" borderId="0" xfId="1" applyFont="1" applyFill="1" applyBorder="1" applyAlignment="1">
      <alignment vertical="center" wrapText="1"/>
    </xf>
    <xf numFmtId="178" fontId="13" fillId="0" borderId="0" xfId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24" fillId="0" borderId="0" xfId="0" applyFont="1" applyFill="1" applyBorder="1" applyAlignment="1">
      <alignment vertical="center" shrinkToFit="1"/>
    </xf>
    <xf numFmtId="38" fontId="14" fillId="0" borderId="0" xfId="1" applyNumberFormat="1" applyFont="1" applyFill="1" applyBorder="1" applyAlignment="1">
      <alignment vertical="center" shrinkToFit="1"/>
    </xf>
    <xf numFmtId="38" fontId="14" fillId="0" borderId="0" xfId="0" applyNumberFormat="1" applyFont="1" applyFill="1" applyBorder="1" applyAlignment="1">
      <alignment vertical="center" shrinkToFit="1"/>
    </xf>
    <xf numFmtId="38" fontId="14" fillId="0" borderId="0" xfId="1" applyFont="1" applyFill="1" applyBorder="1" applyAlignment="1">
      <alignment vertical="center" shrinkToFit="1"/>
    </xf>
    <xf numFmtId="180" fontId="14" fillId="0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38" fontId="7" fillId="0" borderId="0" xfId="1" applyFont="1" applyFill="1" applyBorder="1" applyAlignment="1">
      <alignment vertical="center" shrinkToFit="1"/>
    </xf>
    <xf numFmtId="38" fontId="7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38" fontId="7" fillId="0" borderId="0" xfId="3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26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182" fontId="35" fillId="0" borderId="0" xfId="4" applyNumberFormat="1" applyFont="1" applyFill="1" applyBorder="1" applyAlignment="1">
      <alignment horizontal="right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35" fillId="0" borderId="12" xfId="4" applyNumberFormat="1" applyFont="1" applyFill="1" applyBorder="1" applyAlignment="1">
      <alignment horizontal="center" vertical="center" shrinkToFit="1"/>
    </xf>
    <xf numFmtId="20" fontId="35" fillId="0" borderId="5" xfId="4" applyNumberFormat="1" applyFont="1" applyFill="1" applyBorder="1" applyAlignment="1">
      <alignment horizontal="center" vertical="center" shrinkToFit="1"/>
    </xf>
    <xf numFmtId="20" fontId="35" fillId="0" borderId="13" xfId="4" applyNumberFormat="1" applyFont="1" applyFill="1" applyBorder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1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49" fontId="9" fillId="0" borderId="0" xfId="0" applyNumberFormat="1" applyFont="1" applyAlignment="1">
      <alignment horizontal="left" vertical="center"/>
    </xf>
    <xf numFmtId="0" fontId="28" fillId="7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179" fontId="12" fillId="0" borderId="26" xfId="0" applyNumberFormat="1" applyFont="1" applyBorder="1" applyAlignment="1">
      <alignment horizontal="right" shrinkToFit="1"/>
    </xf>
    <xf numFmtId="179" fontId="12" fillId="0" borderId="27" xfId="0" applyNumberFormat="1" applyFont="1" applyBorder="1" applyAlignment="1">
      <alignment horizontal="right" shrinkToFit="1"/>
    </xf>
    <xf numFmtId="0" fontId="5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9" fontId="12" fillId="0" borderId="5" xfId="0" applyNumberFormat="1" applyFont="1" applyBorder="1" applyAlignment="1">
      <alignment horizontal="right" shrinkToFit="1"/>
    </xf>
    <xf numFmtId="179" fontId="12" fillId="0" borderId="13" xfId="0" applyNumberFormat="1" applyFont="1" applyBorder="1" applyAlignment="1">
      <alignment horizontal="right" shrinkToFit="1"/>
    </xf>
    <xf numFmtId="179" fontId="12" fillId="0" borderId="6" xfId="0" applyNumberFormat="1" applyFont="1" applyBorder="1" applyAlignment="1">
      <alignment horizontal="right" shrinkToFit="1"/>
    </xf>
    <xf numFmtId="179" fontId="12" fillId="0" borderId="8" xfId="0" applyNumberFormat="1" applyFont="1" applyBorder="1" applyAlignment="1">
      <alignment horizontal="right" shrinkToFit="1"/>
    </xf>
    <xf numFmtId="0" fontId="4" fillId="0" borderId="0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/>
      <protection locked="0"/>
    </xf>
    <xf numFmtId="0" fontId="28" fillId="7" borderId="13" xfId="0" applyFont="1" applyFill="1" applyBorder="1" applyAlignment="1">
      <alignment horizontal="center" vertical="center"/>
    </xf>
    <xf numFmtId="180" fontId="14" fillId="0" borderId="0" xfId="0" applyNumberFormat="1" applyFont="1" applyAlignment="1">
      <alignment horizontal="right" vertical="center"/>
    </xf>
    <xf numFmtId="182" fontId="35" fillId="0" borderId="1" xfId="4" applyNumberFormat="1" applyFont="1" applyFill="1" applyBorder="1" applyAlignment="1">
      <alignment horizontal="right" vertical="center" shrinkToFit="1"/>
    </xf>
    <xf numFmtId="0" fontId="26" fillId="0" borderId="1" xfId="0" applyFont="1" applyFill="1" applyBorder="1" applyAlignment="1">
      <alignment horizontal="center" vertical="center" shrinkToFit="1"/>
    </xf>
    <xf numFmtId="178" fontId="26" fillId="0" borderId="1" xfId="0" applyNumberFormat="1" applyFont="1" applyFill="1" applyBorder="1" applyAlignment="1">
      <alignment horizontal="right" vertical="center" shrinkToFit="1"/>
    </xf>
    <xf numFmtId="0" fontId="14" fillId="0" borderId="4" xfId="0" applyFont="1" applyBorder="1" applyAlignment="1">
      <alignment horizontal="left" indent="1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24" fillId="8" borderId="1" xfId="0" applyFont="1" applyFill="1" applyBorder="1" applyAlignment="1">
      <alignment horizontal="center" vertical="center"/>
    </xf>
    <xf numFmtId="182" fontId="35" fillId="8" borderId="1" xfId="4" applyNumberFormat="1" applyFont="1" applyFill="1" applyBorder="1" applyAlignment="1">
      <alignment horizontal="right" vertical="center" shrinkToFit="1"/>
    </xf>
    <xf numFmtId="180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distributed" textRotation="255" indent="1"/>
    </xf>
    <xf numFmtId="0" fontId="16" fillId="0" borderId="9" xfId="0" applyFont="1" applyBorder="1" applyAlignment="1">
      <alignment horizontal="center" vertical="distributed" textRotation="255" indent="1"/>
    </xf>
    <xf numFmtId="0" fontId="16" fillId="0" borderId="3" xfId="0" applyFont="1" applyBorder="1" applyAlignment="1">
      <alignment horizontal="center" vertical="distributed" textRotation="255" inden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6" fillId="0" borderId="6" xfId="0" applyNumberFormat="1" applyFont="1" applyFill="1" applyBorder="1" applyAlignment="1">
      <alignment horizontal="center" vertical="center"/>
    </xf>
    <xf numFmtId="0" fontId="26" fillId="0" borderId="7" xfId="0" applyNumberFormat="1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12" xfId="0" applyFont="1" applyFill="1" applyBorder="1" applyAlignment="1">
      <alignment horizontal="center" vertical="center" shrinkToFit="1"/>
    </xf>
    <xf numFmtId="0" fontId="26" fillId="0" borderId="13" xfId="0" applyFont="1" applyFill="1" applyBorder="1" applyAlignment="1">
      <alignment horizontal="center" vertical="center" shrinkToFit="1"/>
    </xf>
    <xf numFmtId="0" fontId="26" fillId="0" borderId="14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textRotation="255" wrapText="1" shrinkToFit="1"/>
    </xf>
    <xf numFmtId="0" fontId="13" fillId="0" borderId="9" xfId="0" applyFont="1" applyFill="1" applyBorder="1" applyAlignment="1">
      <alignment horizontal="center" vertical="center" textRotation="255" shrinkToFit="1"/>
    </xf>
    <xf numFmtId="0" fontId="13" fillId="0" borderId="3" xfId="0" applyFont="1" applyFill="1" applyBorder="1" applyAlignment="1">
      <alignment horizontal="center" vertical="center" textRotation="255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38" fontId="14" fillId="2" borderId="5" xfId="1" applyFont="1" applyFill="1" applyBorder="1" applyAlignment="1">
      <alignment horizontal="right" vertical="center" indent="1"/>
    </xf>
    <xf numFmtId="38" fontId="14" fillId="2" borderId="12" xfId="1" applyFont="1" applyFill="1" applyBorder="1" applyAlignment="1">
      <alignment horizontal="right" vertical="center" indent="1"/>
    </xf>
    <xf numFmtId="38" fontId="14" fillId="2" borderId="13" xfId="1" applyFont="1" applyFill="1" applyBorder="1" applyAlignment="1">
      <alignment horizontal="right" vertical="center" indent="1"/>
    </xf>
    <xf numFmtId="38" fontId="14" fillId="2" borderId="1" xfId="1" applyFont="1" applyFill="1" applyBorder="1" applyAlignment="1">
      <alignment horizontal="right" vertical="center" indent="1"/>
    </xf>
    <xf numFmtId="38" fontId="14" fillId="2" borderId="1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38" fontId="14" fillId="4" borderId="5" xfId="1" applyFont="1" applyFill="1" applyBorder="1" applyAlignment="1">
      <alignment horizontal="right" vertical="center" indent="1"/>
    </xf>
    <xf numFmtId="38" fontId="14" fillId="4" borderId="13" xfId="1" applyFont="1" applyFill="1" applyBorder="1" applyAlignment="1">
      <alignment horizontal="right" vertical="center" indent="1"/>
    </xf>
    <xf numFmtId="0" fontId="14" fillId="0" borderId="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38" fontId="14" fillId="0" borderId="1" xfId="1" applyFont="1" applyFill="1" applyBorder="1" applyAlignment="1">
      <alignment horizontal="right" vertical="center" indent="1"/>
    </xf>
    <xf numFmtId="38" fontId="14" fillId="3" borderId="5" xfId="1" applyFont="1" applyFill="1" applyBorder="1" applyAlignment="1">
      <alignment horizontal="right" vertical="center" indent="1"/>
    </xf>
    <xf numFmtId="38" fontId="14" fillId="3" borderId="12" xfId="1" applyFont="1" applyFill="1" applyBorder="1" applyAlignment="1">
      <alignment horizontal="right" vertical="center" indent="1"/>
    </xf>
    <xf numFmtId="38" fontId="14" fillId="3" borderId="13" xfId="1" applyFont="1" applyFill="1" applyBorder="1" applyAlignment="1">
      <alignment horizontal="right" vertical="center" indent="1"/>
    </xf>
    <xf numFmtId="177" fontId="14" fillId="2" borderId="1" xfId="1" applyNumberFormat="1" applyFont="1" applyFill="1" applyBorder="1" applyAlignment="1">
      <alignment horizontal="right" vertical="center" inden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38" fontId="14" fillId="0" borderId="5" xfId="1" applyFont="1" applyFill="1" applyBorder="1" applyAlignment="1">
      <alignment horizontal="right" vertical="center" indent="1"/>
    </xf>
    <xf numFmtId="38" fontId="14" fillId="0" borderId="12" xfId="1" applyFont="1" applyFill="1" applyBorder="1" applyAlignment="1">
      <alignment horizontal="right" vertical="center" indent="1"/>
    </xf>
    <xf numFmtId="38" fontId="14" fillId="0" borderId="13" xfId="1" applyFont="1" applyFill="1" applyBorder="1" applyAlignment="1">
      <alignment horizontal="right" vertical="center" indent="1"/>
    </xf>
    <xf numFmtId="177" fontId="14" fillId="4" borderId="5" xfId="1" applyNumberFormat="1" applyFont="1" applyFill="1" applyBorder="1" applyAlignment="1">
      <alignment horizontal="right" vertical="center" indent="1"/>
    </xf>
    <xf numFmtId="177" fontId="14" fillId="4" borderId="13" xfId="1" applyNumberFormat="1" applyFont="1" applyFill="1" applyBorder="1" applyAlignment="1">
      <alignment horizontal="right" vertical="center" indent="1"/>
    </xf>
    <xf numFmtId="38" fontId="14" fillId="0" borderId="0" xfId="1" applyFont="1" applyFill="1" applyAlignment="1">
      <alignment horizontal="right"/>
    </xf>
    <xf numFmtId="180" fontId="24" fillId="0" borderId="6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8" fontId="14" fillId="0" borderId="2" xfId="1" applyNumberFormat="1" applyFont="1" applyFill="1" applyBorder="1" applyAlignment="1">
      <alignment horizontal="right" vertical="center"/>
    </xf>
    <xf numFmtId="178" fontId="14" fillId="0" borderId="3" xfId="1" applyNumberFormat="1" applyFont="1" applyFill="1" applyBorder="1" applyAlignment="1">
      <alignment horizontal="right" vertical="center"/>
    </xf>
    <xf numFmtId="38" fontId="14" fillId="0" borderId="6" xfId="1" applyFont="1" applyFill="1" applyBorder="1" applyAlignment="1">
      <alignment horizontal="right" vertical="center" wrapText="1" indent="1"/>
    </xf>
    <xf numFmtId="38" fontId="14" fillId="0" borderId="8" xfId="1" applyFont="1" applyFill="1" applyBorder="1" applyAlignment="1">
      <alignment horizontal="right" vertical="center" wrapText="1" indent="1"/>
    </xf>
    <xf numFmtId="38" fontId="14" fillId="0" borderId="10" xfId="1" applyFont="1" applyFill="1" applyBorder="1" applyAlignment="1">
      <alignment horizontal="right" vertical="center" wrapText="1" indent="1"/>
    </xf>
    <xf numFmtId="38" fontId="14" fillId="0" borderId="11" xfId="1" applyFont="1" applyFill="1" applyBorder="1" applyAlignment="1">
      <alignment horizontal="right" vertical="center" wrapText="1" indent="1"/>
    </xf>
    <xf numFmtId="38" fontId="14" fillId="0" borderId="10" xfId="1" applyFont="1" applyFill="1" applyBorder="1" applyAlignment="1">
      <alignment horizontal="center" vertical="center" wrapText="1"/>
    </xf>
    <xf numFmtId="38" fontId="14" fillId="0" borderId="4" xfId="1" applyFont="1" applyFill="1" applyBorder="1" applyAlignment="1">
      <alignment horizontal="center" vertical="center" wrapText="1"/>
    </xf>
    <xf numFmtId="38" fontId="14" fillId="0" borderId="11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4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56" fontId="20" fillId="0" borderId="1" xfId="0" applyNumberFormat="1" applyFont="1" applyFill="1" applyBorder="1" applyAlignment="1">
      <alignment horizontal="center" vertical="center"/>
    </xf>
    <xf numFmtId="38" fontId="20" fillId="0" borderId="1" xfId="1" applyNumberFormat="1" applyFont="1" applyFill="1" applyBorder="1" applyAlignment="1">
      <alignment horizontal="right" vertical="center"/>
    </xf>
    <xf numFmtId="38" fontId="20" fillId="0" borderId="5" xfId="0" applyNumberFormat="1" applyFont="1" applyFill="1" applyBorder="1" applyAlignment="1">
      <alignment horizontal="right" vertical="center"/>
    </xf>
    <xf numFmtId="38" fontId="20" fillId="0" borderId="12" xfId="0" applyNumberFormat="1" applyFont="1" applyFill="1" applyBorder="1" applyAlignment="1">
      <alignment horizontal="right" vertical="center"/>
    </xf>
    <xf numFmtId="38" fontId="20" fillId="0" borderId="13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38" fontId="20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vertical="center"/>
    </xf>
    <xf numFmtId="38" fontId="20" fillId="0" borderId="5" xfId="1" applyFont="1" applyFill="1" applyBorder="1" applyAlignment="1">
      <alignment horizontal="right" vertical="center"/>
    </xf>
    <xf numFmtId="38" fontId="20" fillId="0" borderId="12" xfId="1" applyFont="1" applyFill="1" applyBorder="1" applyAlignment="1">
      <alignment horizontal="right" vertical="center"/>
    </xf>
    <xf numFmtId="38" fontId="20" fillId="0" borderId="13" xfId="1" applyFont="1" applyFill="1" applyBorder="1" applyAlignment="1">
      <alignment horizontal="right" vertical="center"/>
    </xf>
    <xf numFmtId="38" fontId="20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181" fontId="11" fillId="5" borderId="5" xfId="2" applyNumberFormat="1" applyFont="1" applyFill="1" applyBorder="1" applyAlignment="1">
      <alignment horizontal="center" vertical="center"/>
    </xf>
    <xf numFmtId="181" fontId="11" fillId="5" borderId="12" xfId="2" applyNumberFormat="1" applyFont="1" applyFill="1" applyBorder="1" applyAlignment="1">
      <alignment horizontal="center" vertical="center"/>
    </xf>
    <xf numFmtId="181" fontId="11" fillId="5" borderId="13" xfId="2" applyNumberFormat="1" applyFont="1" applyFill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180" fontId="14" fillId="0" borderId="18" xfId="0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38" fontId="25" fillId="0" borderId="17" xfId="0" applyNumberFormat="1" applyFont="1" applyFill="1" applyBorder="1" applyAlignment="1">
      <alignment horizontal="right" vertical="center"/>
    </xf>
    <xf numFmtId="38" fontId="25" fillId="0" borderId="18" xfId="0" applyNumberFormat="1" applyFont="1" applyFill="1" applyBorder="1" applyAlignment="1">
      <alignment horizontal="right" vertical="center"/>
    </xf>
    <xf numFmtId="0" fontId="25" fillId="0" borderId="18" xfId="0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horizontal="right" vertical="center"/>
    </xf>
    <xf numFmtId="0" fontId="25" fillId="0" borderId="22" xfId="0" applyFont="1" applyFill="1" applyBorder="1" applyAlignment="1">
      <alignment horizontal="right" vertical="center"/>
    </xf>
    <xf numFmtId="38" fontId="7" fillId="5" borderId="5" xfId="1" applyFont="1" applyFill="1" applyBorder="1" applyAlignment="1">
      <alignment horizontal="center" vertical="center"/>
    </xf>
    <xf numFmtId="38" fontId="7" fillId="5" borderId="12" xfId="1" applyFont="1" applyFill="1" applyBorder="1" applyAlignment="1">
      <alignment horizontal="center" vertical="center"/>
    </xf>
    <xf numFmtId="38" fontId="7" fillId="5" borderId="13" xfId="1" applyFont="1" applyFill="1" applyBorder="1" applyAlignment="1">
      <alignment horizontal="center" vertical="center"/>
    </xf>
    <xf numFmtId="38" fontId="7" fillId="2" borderId="5" xfId="1" applyFont="1" applyFill="1" applyBorder="1" applyAlignment="1">
      <alignment horizontal="right" vertical="center"/>
    </xf>
    <xf numFmtId="38" fontId="7" fillId="2" borderId="12" xfId="1" applyFont="1" applyFill="1" applyBorder="1" applyAlignment="1">
      <alignment horizontal="right" vertical="center"/>
    </xf>
    <xf numFmtId="38" fontId="7" fillId="2" borderId="13" xfId="1" applyFont="1" applyFill="1" applyBorder="1" applyAlignment="1">
      <alignment horizontal="right" vertical="center"/>
    </xf>
    <xf numFmtId="38" fontId="7" fillId="0" borderId="4" xfId="1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38" fontId="7" fillId="0" borderId="4" xfId="1" applyFont="1" applyBorder="1" applyAlignment="1">
      <alignment horizontal="center" vertical="center" shrinkToFit="1"/>
    </xf>
  </cellXfs>
  <cellStyles count="5">
    <cellStyle name="パーセント" xfId="2" builtinId="5"/>
    <cellStyle name="桁区切り" xfId="3" builtinId="6"/>
    <cellStyle name="桁区切り 2" xfId="1" xr:uid="{00000000-0005-0000-0000-000002000000}"/>
    <cellStyle name="通貨" xfId="4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3461</xdr:rowOff>
    </xdr:from>
    <xdr:to>
      <xdr:col>9</xdr:col>
      <xdr:colOff>400050</xdr:colOff>
      <xdr:row>22</xdr:row>
      <xdr:rowOff>64125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B1C7236-4FB2-4E48-81AB-1DB1B9485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1846" b="26118"/>
        <a:stretch/>
      </xdr:blipFill>
      <xdr:spPr>
        <a:xfrm>
          <a:off x="0" y="1375061"/>
          <a:ext cx="6572250" cy="34896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9</xdr:col>
      <xdr:colOff>401167</xdr:colOff>
      <xdr:row>45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980497D-2BE1-4800-BA98-FCF6CA7294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8536" b="6987"/>
        <a:stretch/>
      </xdr:blipFill>
      <xdr:spPr>
        <a:xfrm>
          <a:off x="0" y="5257800"/>
          <a:ext cx="6573367" cy="4810125"/>
        </a:xfrm>
        <a:prstGeom prst="rect">
          <a:avLst/>
        </a:prstGeom>
      </xdr:spPr>
    </xdr:pic>
    <xdr:clientData/>
  </xdr:twoCellAnchor>
  <xdr:twoCellAnchor>
    <xdr:from>
      <xdr:col>2</xdr:col>
      <xdr:colOff>600075</xdr:colOff>
      <xdr:row>43</xdr:row>
      <xdr:rowOff>133350</xdr:rowOff>
    </xdr:from>
    <xdr:to>
      <xdr:col>3</xdr:col>
      <xdr:colOff>342900</xdr:colOff>
      <xdr:row>45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7633FFE-F6D8-4CA2-95E4-C9FA26A2B270}"/>
            </a:ext>
          </a:extLst>
        </xdr:cNvPr>
        <xdr:cNvSpPr/>
      </xdr:nvSpPr>
      <xdr:spPr>
        <a:xfrm>
          <a:off x="1971675" y="9734550"/>
          <a:ext cx="428625" cy="3238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17</xdr:row>
      <xdr:rowOff>190500</xdr:rowOff>
    </xdr:from>
    <xdr:to>
      <xdr:col>4</xdr:col>
      <xdr:colOff>117825</xdr:colOff>
      <xdr:row>20</xdr:row>
      <xdr:rowOff>152700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C4145E5-5ADD-40C5-B70C-10096A530958}"/>
            </a:ext>
          </a:extLst>
        </xdr:cNvPr>
        <xdr:cNvSpPr/>
      </xdr:nvSpPr>
      <xdr:spPr>
        <a:xfrm>
          <a:off x="2105025" y="3848100"/>
          <a:ext cx="756000" cy="6480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180975</xdr:colOff>
      <xdr:row>17</xdr:row>
      <xdr:rowOff>190498</xdr:rowOff>
    </xdr:from>
    <xdr:to>
      <xdr:col>6</xdr:col>
      <xdr:colOff>228600</xdr:colOff>
      <xdr:row>20</xdr:row>
      <xdr:rowOff>116698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7840291-43CD-418E-B582-F9C6887AF33E}"/>
            </a:ext>
          </a:extLst>
        </xdr:cNvPr>
        <xdr:cNvSpPr/>
      </xdr:nvSpPr>
      <xdr:spPr>
        <a:xfrm>
          <a:off x="3609975" y="3848098"/>
          <a:ext cx="733425" cy="6120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14</xdr:row>
      <xdr:rowOff>112569</xdr:rowOff>
    </xdr:from>
    <xdr:to>
      <xdr:col>6</xdr:col>
      <xdr:colOff>406977</xdr:colOff>
      <xdr:row>15</xdr:row>
      <xdr:rowOff>103909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6CC1D7AC-D31D-4239-AAC6-E85204D1B3D5}"/>
            </a:ext>
          </a:extLst>
        </xdr:cNvPr>
        <xdr:cNvSpPr/>
      </xdr:nvSpPr>
      <xdr:spPr>
        <a:xfrm>
          <a:off x="3524250" y="3084369"/>
          <a:ext cx="997527" cy="21994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190500</xdr:colOff>
      <xdr:row>15</xdr:row>
      <xdr:rowOff>155863</xdr:rowOff>
    </xdr:from>
    <xdr:to>
      <xdr:col>5</xdr:col>
      <xdr:colOff>225136</xdr:colOff>
      <xdr:row>17</xdr:row>
      <xdr:rowOff>17319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9F21645-9ED9-4D08-96FE-FD54AA5FF636}"/>
            </a:ext>
          </a:extLst>
        </xdr:cNvPr>
        <xdr:cNvSpPr txBox="1"/>
      </xdr:nvSpPr>
      <xdr:spPr>
        <a:xfrm>
          <a:off x="2933700" y="3356263"/>
          <a:ext cx="720436" cy="318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①入力</a:t>
          </a:r>
        </a:p>
      </xdr:txBody>
    </xdr:sp>
    <xdr:clientData/>
  </xdr:twoCellAnchor>
  <xdr:twoCellAnchor>
    <xdr:from>
      <xdr:col>0</xdr:col>
      <xdr:colOff>17320</xdr:colOff>
      <xdr:row>7</xdr:row>
      <xdr:rowOff>10389</xdr:rowOff>
    </xdr:from>
    <xdr:to>
      <xdr:col>0</xdr:col>
      <xdr:colOff>294409</xdr:colOff>
      <xdr:row>8</xdr:row>
      <xdr:rowOff>43297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5AB06E6-C345-4220-95FF-78A55148BB5B}"/>
            </a:ext>
          </a:extLst>
        </xdr:cNvPr>
        <xdr:cNvSpPr/>
      </xdr:nvSpPr>
      <xdr:spPr>
        <a:xfrm>
          <a:off x="17320" y="1381989"/>
          <a:ext cx="277089" cy="261508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121228</xdr:colOff>
      <xdr:row>8</xdr:row>
      <xdr:rowOff>55416</xdr:rowOff>
    </xdr:from>
    <xdr:to>
      <xdr:col>1</xdr:col>
      <xdr:colOff>614796</xdr:colOff>
      <xdr:row>9</xdr:row>
      <xdr:rowOff>142007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34123D-9FEC-4751-93B7-FEA21E9F7778}"/>
            </a:ext>
          </a:extLst>
        </xdr:cNvPr>
        <xdr:cNvSpPr txBox="1"/>
      </xdr:nvSpPr>
      <xdr:spPr>
        <a:xfrm>
          <a:off x="121228" y="1655616"/>
          <a:ext cx="1179368" cy="315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②上書き保存</a:t>
          </a:r>
        </a:p>
      </xdr:txBody>
    </xdr:sp>
    <xdr:clientData/>
  </xdr:twoCellAnchor>
  <xdr:twoCellAnchor editAs="oneCell">
    <xdr:from>
      <xdr:col>0</xdr:col>
      <xdr:colOff>0</xdr:colOff>
      <xdr:row>70</xdr:row>
      <xdr:rowOff>216478</xdr:rowOff>
    </xdr:from>
    <xdr:to>
      <xdr:col>9</xdr:col>
      <xdr:colOff>181840</xdr:colOff>
      <xdr:row>91</xdr:row>
      <xdr:rowOff>178805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37CE6B4-7770-411D-91DF-D302F487DC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28928" b="6460"/>
        <a:stretch/>
      </xdr:blipFill>
      <xdr:spPr>
        <a:xfrm>
          <a:off x="0" y="16218478"/>
          <a:ext cx="6354040" cy="4762927"/>
        </a:xfrm>
        <a:prstGeom prst="rect">
          <a:avLst/>
        </a:prstGeom>
      </xdr:spPr>
    </xdr:pic>
    <xdr:clientData/>
  </xdr:twoCellAnchor>
  <xdr:twoCellAnchor>
    <xdr:from>
      <xdr:col>2</xdr:col>
      <xdr:colOff>554183</xdr:colOff>
      <xdr:row>90</xdr:row>
      <xdr:rowOff>60613</xdr:rowOff>
    </xdr:from>
    <xdr:to>
      <xdr:col>3</xdr:col>
      <xdr:colOff>268432</xdr:colOff>
      <xdr:row>91</xdr:row>
      <xdr:rowOff>121225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E41BF77-D408-446E-B32F-507053822021}"/>
            </a:ext>
          </a:extLst>
        </xdr:cNvPr>
        <xdr:cNvSpPr/>
      </xdr:nvSpPr>
      <xdr:spPr>
        <a:xfrm>
          <a:off x="1925783" y="20634613"/>
          <a:ext cx="400049" cy="28921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545521</xdr:colOff>
      <xdr:row>86</xdr:row>
      <xdr:rowOff>181839</xdr:rowOff>
    </xdr:from>
    <xdr:to>
      <xdr:col>7</xdr:col>
      <xdr:colOff>545521</xdr:colOff>
      <xdr:row>88</xdr:row>
      <xdr:rowOff>112566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FD62E105-45F4-4442-A6B1-BBF678D9A1E9}"/>
            </a:ext>
          </a:extLst>
        </xdr:cNvPr>
        <xdr:cNvSpPr/>
      </xdr:nvSpPr>
      <xdr:spPr>
        <a:xfrm>
          <a:off x="4660321" y="19841439"/>
          <a:ext cx="685800" cy="3879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528203</xdr:colOff>
      <xdr:row>86</xdr:row>
      <xdr:rowOff>129884</xdr:rowOff>
    </xdr:from>
    <xdr:to>
      <xdr:col>9</xdr:col>
      <xdr:colOff>219075</xdr:colOff>
      <xdr:row>89</xdr:row>
      <xdr:rowOff>69271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B5037FD-A642-4E18-BEC6-9427E718600B}"/>
            </a:ext>
          </a:extLst>
        </xdr:cNvPr>
        <xdr:cNvSpPr txBox="1"/>
      </xdr:nvSpPr>
      <xdr:spPr>
        <a:xfrm>
          <a:off x="5328803" y="19789484"/>
          <a:ext cx="1062472" cy="625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合計金額が変わります</a:t>
          </a:r>
        </a:p>
      </xdr:txBody>
    </xdr:sp>
    <xdr:clientData/>
  </xdr:twoCellAnchor>
  <xdr:twoCellAnchor editAs="oneCell">
    <xdr:from>
      <xdr:col>0</xdr:col>
      <xdr:colOff>19051</xdr:colOff>
      <xdr:row>48</xdr:row>
      <xdr:rowOff>25110</xdr:rowOff>
    </xdr:from>
    <xdr:to>
      <xdr:col>9</xdr:col>
      <xdr:colOff>299942</xdr:colOff>
      <xdr:row>68</xdr:row>
      <xdr:rowOff>149802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E54EC30-F315-416A-AB7C-FF42008A6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27515" b="7396"/>
        <a:stretch/>
      </xdr:blipFill>
      <xdr:spPr>
        <a:xfrm>
          <a:off x="19051" y="10997910"/>
          <a:ext cx="6453091" cy="4696692"/>
        </a:xfrm>
        <a:prstGeom prst="rect">
          <a:avLst/>
        </a:prstGeom>
      </xdr:spPr>
    </xdr:pic>
    <xdr:clientData/>
  </xdr:twoCellAnchor>
  <xdr:twoCellAnchor>
    <xdr:from>
      <xdr:col>1</xdr:col>
      <xdr:colOff>450271</xdr:colOff>
      <xdr:row>66</xdr:row>
      <xdr:rowOff>51955</xdr:rowOff>
    </xdr:from>
    <xdr:to>
      <xdr:col>2</xdr:col>
      <xdr:colOff>510884</xdr:colOff>
      <xdr:row>67</xdr:row>
      <xdr:rowOff>173185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DF8F0F7C-7AA9-46E2-A972-8AC27D59689B}"/>
            </a:ext>
          </a:extLst>
        </xdr:cNvPr>
        <xdr:cNvSpPr/>
      </xdr:nvSpPr>
      <xdr:spPr>
        <a:xfrm>
          <a:off x="1136071" y="15139555"/>
          <a:ext cx="746413" cy="34983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</xdr:colOff>
      <xdr:row>93</xdr:row>
      <xdr:rowOff>225135</xdr:rowOff>
    </xdr:from>
    <xdr:to>
      <xdr:col>9</xdr:col>
      <xdr:colOff>159457</xdr:colOff>
      <xdr:row>119</xdr:row>
      <xdr:rowOff>23590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2295432-B9CE-40E5-AF41-C32C56869D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2120" b="7877"/>
        <a:stretch/>
      </xdr:blipFill>
      <xdr:spPr>
        <a:xfrm>
          <a:off x="1" y="21484935"/>
          <a:ext cx="6331656" cy="574205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117</xdr:row>
      <xdr:rowOff>147204</xdr:rowOff>
    </xdr:from>
    <xdr:to>
      <xdr:col>3</xdr:col>
      <xdr:colOff>311726</xdr:colOff>
      <xdr:row>119</xdr:row>
      <xdr:rowOff>77932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8EEC338-9866-4C9D-9A2A-BE4EE5CFADB1}"/>
            </a:ext>
          </a:extLst>
        </xdr:cNvPr>
        <xdr:cNvSpPr/>
      </xdr:nvSpPr>
      <xdr:spPr>
        <a:xfrm>
          <a:off x="1371600" y="26893404"/>
          <a:ext cx="997526" cy="38792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533399</xdr:colOff>
      <xdr:row>0</xdr:row>
      <xdr:rowOff>133350</xdr:rowOff>
    </xdr:from>
    <xdr:to>
      <xdr:col>15</xdr:col>
      <xdr:colOff>200025</xdr:colOff>
      <xdr:row>8</xdr:row>
      <xdr:rowOff>190500</xdr:rowOff>
    </xdr:to>
    <xdr:sp macro="" textlink="">
      <xdr:nvSpPr>
        <xdr:cNvPr id="19" name="角丸四角形吹き出し 1">
          <a:extLst>
            <a:ext uri="{FF2B5EF4-FFF2-40B4-BE49-F238E27FC236}">
              <a16:creationId xmlns:a16="http://schemas.microsoft.com/office/drawing/2014/main" id="{F0E88B2F-7269-4284-8656-9A6B9E58E0C1}"/>
            </a:ext>
          </a:extLst>
        </xdr:cNvPr>
        <xdr:cNvSpPr/>
      </xdr:nvSpPr>
      <xdr:spPr>
        <a:xfrm>
          <a:off x="7391399" y="133350"/>
          <a:ext cx="3095626" cy="1657350"/>
        </a:xfrm>
        <a:prstGeom prst="wedgeRoundRectCallout">
          <a:avLst>
            <a:gd name="adj1" fmla="val -62694"/>
            <a:gd name="adj2" fmla="val -2172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画像は通常分の利用給付費になっていますが、預かり保育分も同様に作成願います。</a:t>
          </a:r>
          <a:endParaRPr kumimoji="1" lang="en-US" altLang="ja-JP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547688</xdr:colOff>
      <xdr:row>1</xdr:row>
      <xdr:rowOff>119062</xdr:rowOff>
    </xdr:from>
    <xdr:to>
      <xdr:col>19</xdr:col>
      <xdr:colOff>119064</xdr:colOff>
      <xdr:row>7</xdr:row>
      <xdr:rowOff>11907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DA3E311-E54D-40B4-BC05-4BC288DD3160}"/>
            </a:ext>
          </a:extLst>
        </xdr:cNvPr>
        <xdr:cNvSpPr/>
      </xdr:nvSpPr>
      <xdr:spPr>
        <a:xfrm>
          <a:off x="9525001" y="285750"/>
          <a:ext cx="3976688" cy="1321595"/>
        </a:xfrm>
        <a:prstGeom prst="wedgeRoundRectCallout">
          <a:avLst>
            <a:gd name="adj1" fmla="val -60285"/>
            <a:gd name="adj2" fmla="val 3589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金額は、内訳から自動で反映されます。</a:t>
          </a:r>
          <a:endParaRPr kumimoji="1" lang="en-US" altLang="ja-JP" sz="2000"/>
        </a:p>
        <a:p>
          <a:pPr algn="l"/>
          <a:r>
            <a:rPr kumimoji="1" lang="en-US" altLang="ja-JP" sz="2000"/>
            <a:t>※</a:t>
          </a:r>
          <a:r>
            <a:rPr kumimoji="1" lang="ja-JP" altLang="en-US" sz="2000"/>
            <a:t>金額のズレにご注意ください。</a:t>
          </a:r>
          <a:endParaRPr kumimoji="1" lang="en-US" altLang="ja-JP" sz="2000"/>
        </a:p>
      </xdr:txBody>
    </xdr:sp>
    <xdr:clientData/>
  </xdr:twoCellAnchor>
  <xdr:twoCellAnchor>
    <xdr:from>
      <xdr:col>13</xdr:col>
      <xdr:colOff>511969</xdr:colOff>
      <xdr:row>10</xdr:row>
      <xdr:rowOff>333376</xdr:rowOff>
    </xdr:from>
    <xdr:to>
      <xdr:col>16</xdr:col>
      <xdr:colOff>476251</xdr:colOff>
      <xdr:row>15</xdr:row>
      <xdr:rowOff>47624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36EC3AE1-8BF6-484B-919A-FA88D8EC4D6D}"/>
            </a:ext>
          </a:extLst>
        </xdr:cNvPr>
        <xdr:cNvSpPr/>
      </xdr:nvSpPr>
      <xdr:spPr>
        <a:xfrm>
          <a:off x="9489282" y="3095626"/>
          <a:ext cx="2297907" cy="988217"/>
        </a:xfrm>
        <a:prstGeom prst="wedgeRoundRectCallout">
          <a:avLst>
            <a:gd name="adj1" fmla="val -66079"/>
            <a:gd name="adj2" fmla="val -2172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施設名と請求月を</a:t>
          </a:r>
          <a:endParaRPr kumimoji="1" lang="en-US" altLang="ja-JP" sz="2000"/>
        </a:p>
        <a:p>
          <a:pPr algn="l"/>
          <a:r>
            <a:rPr kumimoji="1" lang="ja-JP" altLang="en-US" sz="2000"/>
            <a:t>入力願います。</a:t>
          </a:r>
          <a:endParaRPr kumimoji="1" lang="en-US" altLang="ja-JP" sz="2000"/>
        </a:p>
      </xdr:txBody>
    </xdr:sp>
    <xdr:clientData/>
  </xdr:twoCellAnchor>
  <xdr:twoCellAnchor>
    <xdr:from>
      <xdr:col>13</xdr:col>
      <xdr:colOff>547687</xdr:colOff>
      <xdr:row>16</xdr:row>
      <xdr:rowOff>23813</xdr:rowOff>
    </xdr:from>
    <xdr:to>
      <xdr:col>16</xdr:col>
      <xdr:colOff>464344</xdr:colOff>
      <xdr:row>20</xdr:row>
      <xdr:rowOff>11905</xdr:rowOff>
    </xdr:to>
    <xdr:sp macro="" textlink="">
      <xdr:nvSpPr>
        <xdr:cNvPr id="4" name="角丸四角形吹き出し 1">
          <a:extLst>
            <a:ext uri="{FF2B5EF4-FFF2-40B4-BE49-F238E27FC236}">
              <a16:creationId xmlns:a16="http://schemas.microsoft.com/office/drawing/2014/main" id="{62D82D79-E72A-4363-91DC-55E01028E98E}"/>
            </a:ext>
          </a:extLst>
        </xdr:cNvPr>
        <xdr:cNvSpPr/>
      </xdr:nvSpPr>
      <xdr:spPr>
        <a:xfrm>
          <a:off x="9525000" y="4310063"/>
          <a:ext cx="2250282" cy="988217"/>
        </a:xfrm>
        <a:prstGeom prst="wedgeRoundRectCallout">
          <a:avLst>
            <a:gd name="adj1" fmla="val -66079"/>
            <a:gd name="adj2" fmla="val -21723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日付は空欄で</a:t>
          </a:r>
          <a:endParaRPr kumimoji="1" lang="en-US" altLang="ja-JP" sz="2000"/>
        </a:p>
        <a:p>
          <a:pPr algn="l"/>
          <a:r>
            <a:rPr kumimoji="1" lang="ja-JP" altLang="en-US" sz="2000"/>
            <a:t>御提出願います。</a:t>
          </a:r>
          <a:endParaRPr kumimoji="1" lang="en-US" altLang="ja-JP" sz="2000"/>
        </a:p>
      </xdr:txBody>
    </xdr:sp>
    <xdr:clientData/>
  </xdr:twoCellAnchor>
  <xdr:twoCellAnchor>
    <xdr:from>
      <xdr:col>14</xdr:col>
      <xdr:colOff>95248</xdr:colOff>
      <xdr:row>23</xdr:row>
      <xdr:rowOff>178593</xdr:rowOff>
    </xdr:from>
    <xdr:to>
      <xdr:col>19</xdr:col>
      <xdr:colOff>11905</xdr:colOff>
      <xdr:row>30</xdr:row>
      <xdr:rowOff>59530</xdr:rowOff>
    </xdr:to>
    <xdr:sp macro="" textlink="">
      <xdr:nvSpPr>
        <xdr:cNvPr id="5" name="角丸四角形吹き出し 1">
          <a:extLst>
            <a:ext uri="{FF2B5EF4-FFF2-40B4-BE49-F238E27FC236}">
              <a16:creationId xmlns:a16="http://schemas.microsoft.com/office/drawing/2014/main" id="{BCF75CB4-0D8A-421D-88DF-BC22AFFB7A4E}"/>
            </a:ext>
          </a:extLst>
        </xdr:cNvPr>
        <xdr:cNvSpPr/>
      </xdr:nvSpPr>
      <xdr:spPr>
        <a:xfrm>
          <a:off x="10025061" y="6298406"/>
          <a:ext cx="3369469" cy="1369218"/>
        </a:xfrm>
        <a:prstGeom prst="wedgeRoundRectCallout">
          <a:avLst>
            <a:gd name="adj1" fmla="val -75973"/>
            <a:gd name="adj2" fmla="val -1215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こちらから請求先情報を入力してください。</a:t>
          </a:r>
          <a:endParaRPr kumimoji="1" lang="en-US" altLang="ja-JP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A93E-ED73-4513-B0D4-F35CA6714D17}">
  <dimension ref="A1:A127"/>
  <sheetViews>
    <sheetView view="pageBreakPreview" topLeftCell="A112" zoomScaleNormal="110" zoomScaleSheetLayoutView="100" workbookViewId="0">
      <selection activeCell="A123" sqref="A123"/>
    </sheetView>
  </sheetViews>
  <sheetFormatPr defaultRowHeight="18" customHeight="1" x14ac:dyDescent="0.15"/>
  <cols>
    <col min="1" max="16384" width="9" style="151"/>
  </cols>
  <sheetData>
    <row r="1" spans="1:1" ht="18" customHeight="1" x14ac:dyDescent="0.15">
      <c r="A1" s="150" t="s">
        <v>178</v>
      </c>
    </row>
    <row r="2" spans="1:1" ht="18" customHeight="1" x14ac:dyDescent="0.15">
      <c r="A2" s="150"/>
    </row>
    <row r="3" spans="1:1" ht="18" customHeight="1" x14ac:dyDescent="0.15">
      <c r="A3" s="152" t="s">
        <v>179</v>
      </c>
    </row>
    <row r="4" spans="1:1" ht="18" customHeight="1" x14ac:dyDescent="0.15">
      <c r="A4" s="152" t="s">
        <v>189</v>
      </c>
    </row>
    <row r="5" spans="1:1" ht="18" customHeight="1" x14ac:dyDescent="0.15">
      <c r="A5" s="151" t="s">
        <v>180</v>
      </c>
    </row>
    <row r="6" spans="1:1" ht="18" customHeight="1" x14ac:dyDescent="0.15">
      <c r="A6" s="151" t="s">
        <v>181</v>
      </c>
    </row>
    <row r="7" spans="1:1" ht="18" customHeight="1" x14ac:dyDescent="0.15">
      <c r="A7" s="151" t="s">
        <v>188</v>
      </c>
    </row>
    <row r="24" spans="1:1" ht="18" customHeight="1" x14ac:dyDescent="0.15">
      <c r="A24" s="151" t="s">
        <v>182</v>
      </c>
    </row>
    <row r="47" spans="1:1" ht="18" customHeight="1" x14ac:dyDescent="0.15">
      <c r="A47" s="151" t="s">
        <v>183</v>
      </c>
    </row>
    <row r="48" spans="1:1" ht="18" customHeight="1" x14ac:dyDescent="0.15">
      <c r="A48" s="151" t="s">
        <v>198</v>
      </c>
    </row>
    <row r="70" spans="1:1" ht="18" customHeight="1" x14ac:dyDescent="0.15">
      <c r="A70" s="151" t="s">
        <v>184</v>
      </c>
    </row>
    <row r="71" spans="1:1" ht="18" customHeight="1" x14ac:dyDescent="0.15">
      <c r="A71" s="151" t="s">
        <v>185</v>
      </c>
    </row>
    <row r="94" spans="1:1" ht="18" customHeight="1" x14ac:dyDescent="0.15">
      <c r="A94" s="151" t="s">
        <v>199</v>
      </c>
    </row>
    <row r="122" spans="1:1" ht="18" customHeight="1" x14ac:dyDescent="0.15">
      <c r="A122" s="151" t="s">
        <v>200</v>
      </c>
    </row>
    <row r="123" spans="1:1" ht="18" customHeight="1" x14ac:dyDescent="0.15">
      <c r="A123" s="151" t="s">
        <v>201</v>
      </c>
    </row>
    <row r="125" spans="1:1" ht="18" customHeight="1" x14ac:dyDescent="0.15">
      <c r="A125" s="151" t="s">
        <v>186</v>
      </c>
    </row>
    <row r="126" spans="1:1" ht="18" customHeight="1" x14ac:dyDescent="0.15">
      <c r="A126" s="151" t="s">
        <v>187</v>
      </c>
    </row>
    <row r="127" spans="1:1" ht="18" customHeight="1" x14ac:dyDescent="0.15">
      <c r="A127" s="151" t="s">
        <v>190</v>
      </c>
    </row>
  </sheetData>
  <phoneticPr fontId="3"/>
  <pageMargins left="0.70866141732283472" right="0.51181102362204722" top="0.74803149606299213" bottom="0.35433070866141736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U196"/>
  <sheetViews>
    <sheetView view="pageBreakPreview" zoomScale="85" zoomScaleNormal="85" zoomScaleSheetLayoutView="85" workbookViewId="0">
      <selection activeCell="C9" sqref="C9:F12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9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tr">
        <f>内訳8月!M3</f>
        <v>●●●幼稚園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150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f>内訳8月!G9</f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f>内訳8月!M9</f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f>内訳8月!G10</f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f>内訳8月!M10</f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f>内訳8月!G11</f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f>内訳8月!M11</f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f>内訳8月!G12</f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f>内訳8月!M12</f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M9:O9"/>
    <mergeCell ref="P9:T9"/>
    <mergeCell ref="C11:F11"/>
    <mergeCell ref="G11:I11"/>
    <mergeCell ref="M11:O11"/>
    <mergeCell ref="P11:T11"/>
    <mergeCell ref="C10:F10"/>
    <mergeCell ref="G10:I10"/>
    <mergeCell ref="M10:O10"/>
    <mergeCell ref="P10:T10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U196"/>
  <sheetViews>
    <sheetView view="pageBreakPreview" zoomScale="85" zoomScaleNormal="85" zoomScaleSheetLayoutView="85" workbookViewId="0">
      <selection activeCell="C9" sqref="C9:F12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10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tr">
        <f>内訳9月!M3</f>
        <v>●●●幼稚園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150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f>内訳9月!G9</f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f>内訳9月!M9</f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f>内訳9月!G10</f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f>内訳9月!M10</f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f>内訳9月!G11</f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f>内訳9月!M11</f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f>内訳9月!G12</f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f>内訳9月!M12</f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M9:O9"/>
    <mergeCell ref="P9:T9"/>
    <mergeCell ref="C11:F11"/>
    <mergeCell ref="G11:I11"/>
    <mergeCell ref="M11:O11"/>
    <mergeCell ref="P11:T11"/>
    <mergeCell ref="C10:F10"/>
    <mergeCell ref="G10:I10"/>
    <mergeCell ref="M10:O10"/>
    <mergeCell ref="P10:T10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U196"/>
  <sheetViews>
    <sheetView view="pageBreakPreview" zoomScale="85" zoomScaleNormal="85" zoomScaleSheetLayoutView="85" workbookViewId="0">
      <selection activeCell="C9" sqref="C9:F12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11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tr">
        <f>内訳10月!M3</f>
        <v>●●●幼稚園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150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f>内訳10月!G9</f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f>内訳10月!M9</f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f>内訳10月!G10</f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f>内訳10月!M10</f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f>内訳10月!G11</f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f>内訳10月!M11</f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f>内訳10月!G12</f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f>内訳10月!M12</f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M9:O9"/>
    <mergeCell ref="P9:T9"/>
    <mergeCell ref="C11:F11"/>
    <mergeCell ref="G11:I11"/>
    <mergeCell ref="M11:O11"/>
    <mergeCell ref="P11:T11"/>
    <mergeCell ref="C10:F10"/>
    <mergeCell ref="G10:I10"/>
    <mergeCell ref="M10:O10"/>
    <mergeCell ref="P10:T10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U196"/>
  <sheetViews>
    <sheetView view="pageBreakPreview" zoomScale="85" zoomScaleNormal="85" zoomScaleSheetLayoutView="85" workbookViewId="0">
      <selection activeCell="C9" sqref="C9:F12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12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tr">
        <f>内訳11月!M3</f>
        <v>●●●幼稚園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150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f>内訳11月!G9</f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f>内訳11月!M9</f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f>内訳11月!G10</f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f>内訳11月!M10</f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f>内訳11月!G11</f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f>内訳11月!M11</f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f>内訳11月!G12</f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f>内訳11月!M12</f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M9:O9"/>
    <mergeCell ref="P9:T9"/>
    <mergeCell ref="C11:F11"/>
    <mergeCell ref="G11:I11"/>
    <mergeCell ref="M11:O11"/>
    <mergeCell ref="P11:T11"/>
    <mergeCell ref="C10:F10"/>
    <mergeCell ref="G10:I10"/>
    <mergeCell ref="M10:O10"/>
    <mergeCell ref="P10:T10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96"/>
  <sheetViews>
    <sheetView view="pageBreakPreview" zoomScale="85" zoomScaleNormal="85" zoomScaleSheetLayoutView="85" workbookViewId="0">
      <selection activeCell="C9" sqref="C9:F12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1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tr">
        <f>内訳12月!M3</f>
        <v>●●●幼稚園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150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f>内訳12月!G9</f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f>内訳12月!M9</f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f>内訳12月!G10</f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f>内訳12月!M10</f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f>内訳12月!G11</f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f>内訳12月!M11</f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f>内訳12月!G12</f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f>内訳12月!M12</f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M9:O9"/>
    <mergeCell ref="P9:T9"/>
    <mergeCell ref="C11:F11"/>
    <mergeCell ref="G11:I11"/>
    <mergeCell ref="M11:O11"/>
    <mergeCell ref="P11:T11"/>
    <mergeCell ref="C10:F10"/>
    <mergeCell ref="G10:I10"/>
    <mergeCell ref="M10:O10"/>
    <mergeCell ref="P10:T10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U196"/>
  <sheetViews>
    <sheetView view="pageBreakPreview" zoomScale="85" zoomScaleNormal="85" zoomScaleSheetLayoutView="85" workbookViewId="0">
      <selection activeCell="C9" sqref="C9:F12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2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tr">
        <f>内訳1月!M3</f>
        <v>●●●幼稚園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150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f>内訳1月!G9</f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f>内訳1月!M9</f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f>内訳1月!G10</f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f>内訳1月!M10</f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f>内訳1月!G11</f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f>内訳1月!M11</f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f>内訳1月!G12</f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f>内訳1月!M12</f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M9:O9"/>
    <mergeCell ref="P9:T9"/>
    <mergeCell ref="C11:F11"/>
    <mergeCell ref="G11:I11"/>
    <mergeCell ref="M11:O11"/>
    <mergeCell ref="P11:T11"/>
    <mergeCell ref="C10:F10"/>
    <mergeCell ref="G10:I10"/>
    <mergeCell ref="M10:O10"/>
    <mergeCell ref="P10:T10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U196"/>
  <sheetViews>
    <sheetView view="pageBreakPreview" zoomScale="85" zoomScaleNormal="85" zoomScaleSheetLayoutView="85" workbookViewId="0">
      <selection activeCell="P15" sqref="P15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3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tr">
        <f>内訳2月!M3</f>
        <v>●●●幼稚園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150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f>内訳2月!G9</f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f>内訳2月!M9</f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f>内訳2月!G10</f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f>内訳2月!M10</f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f>内訳2月!G11</f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f>内訳2月!M11</f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f>内訳2月!G12</f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f>内訳2月!M12</f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M9:O9"/>
    <mergeCell ref="P9:T9"/>
    <mergeCell ref="C11:F11"/>
    <mergeCell ref="G11:I11"/>
    <mergeCell ref="M11:O11"/>
    <mergeCell ref="P11:T11"/>
    <mergeCell ref="C10:F10"/>
    <mergeCell ref="G10:I10"/>
    <mergeCell ref="M10:O10"/>
    <mergeCell ref="P10:T10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W199"/>
  <sheetViews>
    <sheetView view="pageBreakPreview" zoomScale="55" zoomScaleNormal="100" zoomScaleSheetLayoutView="55" workbookViewId="0">
      <selection activeCell="AO19" sqref="AO19"/>
    </sheetView>
  </sheetViews>
  <sheetFormatPr defaultRowHeight="13.5" x14ac:dyDescent="0.15"/>
  <cols>
    <col min="1" max="1" width="5.25" customWidth="1"/>
    <col min="2" max="2" width="9.5" customWidth="1"/>
    <col min="3" max="3" width="14" customWidth="1"/>
    <col min="4" max="40" width="6.75" customWidth="1"/>
    <col min="41" max="41" width="11.875" customWidth="1"/>
    <col min="42" max="43" width="13.375" customWidth="1"/>
    <col min="44" max="60" width="5.625" customWidth="1"/>
  </cols>
  <sheetData>
    <row r="1" spans="1:49" ht="20.100000000000001" customHeight="1" x14ac:dyDescent="0.15">
      <c r="A1" t="s">
        <v>18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</row>
    <row r="2" spans="1:49" s="18" customFormat="1" ht="28.5" customHeight="1" x14ac:dyDescent="0.15">
      <c r="B2" s="39"/>
      <c r="C2" s="39"/>
      <c r="D2" s="39"/>
      <c r="E2" s="39"/>
      <c r="F2" s="39"/>
      <c r="G2" s="39"/>
      <c r="H2" s="39"/>
      <c r="I2" s="39"/>
      <c r="J2" s="39"/>
      <c r="L2" s="39"/>
      <c r="N2" s="188">
        <v>11</v>
      </c>
      <c r="O2" s="188"/>
      <c r="P2" s="188"/>
      <c r="Q2" s="189" t="s">
        <v>120</v>
      </c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</row>
    <row r="3" spans="1:49" ht="38.25" customHeight="1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20" t="s">
        <v>19</v>
      </c>
      <c r="AF3" s="21"/>
      <c r="AG3" s="190" t="str">
        <f>+内訳4月!M3</f>
        <v>●●●幼稚園</v>
      </c>
      <c r="AH3" s="190"/>
      <c r="AI3" s="190"/>
      <c r="AJ3" s="190"/>
      <c r="AK3" s="190"/>
      <c r="AL3" s="190"/>
      <c r="AM3" s="190"/>
      <c r="AN3" s="190"/>
      <c r="AO3" s="19"/>
      <c r="AP3" s="19"/>
      <c r="AQ3" s="19"/>
    </row>
    <row r="4" spans="1:49" ht="20.100000000000001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9" ht="9.75" customHeight="1" x14ac:dyDescent="0.15">
      <c r="A5" s="191" t="s">
        <v>20</v>
      </c>
      <c r="B5" s="194" t="s">
        <v>21</v>
      </c>
      <c r="C5" s="194"/>
      <c r="D5" s="194"/>
      <c r="E5" s="194" t="s">
        <v>22</v>
      </c>
      <c r="F5" s="194"/>
      <c r="G5" s="196"/>
      <c r="H5" s="196"/>
      <c r="I5" s="197" t="s">
        <v>23</v>
      </c>
      <c r="J5" s="197"/>
      <c r="K5" s="197"/>
      <c r="L5" s="194" t="s">
        <v>24</v>
      </c>
      <c r="M5" s="194"/>
      <c r="N5" s="194"/>
      <c r="O5" s="198" t="s">
        <v>25</v>
      </c>
      <c r="P5" s="199"/>
      <c r="Q5" s="199"/>
      <c r="R5" s="202" t="s">
        <v>26</v>
      </c>
      <c r="S5" s="203"/>
      <c r="T5" s="203"/>
      <c r="U5" s="202" t="s">
        <v>27</v>
      </c>
      <c r="V5" s="203"/>
      <c r="W5" s="206"/>
      <c r="X5" s="202" t="s">
        <v>28</v>
      </c>
      <c r="Y5" s="203"/>
      <c r="Z5" s="206"/>
      <c r="AA5" s="202" t="s">
        <v>29</v>
      </c>
      <c r="AB5" s="203"/>
      <c r="AC5" s="206"/>
      <c r="AD5" s="202" t="s">
        <v>30</v>
      </c>
      <c r="AE5" s="203"/>
      <c r="AF5" s="206"/>
      <c r="AG5" s="202" t="s">
        <v>31</v>
      </c>
      <c r="AH5" s="203"/>
      <c r="AI5" s="206"/>
      <c r="AJ5" s="202" t="s">
        <v>32</v>
      </c>
      <c r="AK5" s="203"/>
      <c r="AL5" s="206"/>
      <c r="AM5" s="202" t="s">
        <v>33</v>
      </c>
      <c r="AN5" s="203"/>
      <c r="AO5" s="206"/>
    </row>
    <row r="6" spans="1:49" s="49" customFormat="1" ht="45.75" customHeight="1" x14ac:dyDescent="0.2">
      <c r="A6" s="192"/>
      <c r="B6" s="194"/>
      <c r="C6" s="194"/>
      <c r="D6" s="194"/>
      <c r="E6" s="194"/>
      <c r="F6" s="194"/>
      <c r="G6" s="196"/>
      <c r="H6" s="196"/>
      <c r="I6" s="197"/>
      <c r="J6" s="197"/>
      <c r="K6" s="197"/>
      <c r="L6" s="194"/>
      <c r="M6" s="194"/>
      <c r="N6" s="194"/>
      <c r="O6" s="200"/>
      <c r="P6" s="201"/>
      <c r="Q6" s="201"/>
      <c r="R6" s="204"/>
      <c r="S6" s="205"/>
      <c r="T6" s="205"/>
      <c r="U6" s="204"/>
      <c r="V6" s="205"/>
      <c r="W6" s="207"/>
      <c r="X6" s="204"/>
      <c r="Y6" s="205"/>
      <c r="Z6" s="207"/>
      <c r="AA6" s="204"/>
      <c r="AB6" s="205"/>
      <c r="AC6" s="207"/>
      <c r="AD6" s="204"/>
      <c r="AE6" s="205"/>
      <c r="AF6" s="207"/>
      <c r="AG6" s="204"/>
      <c r="AH6" s="205"/>
      <c r="AI6" s="207"/>
      <c r="AJ6" s="204"/>
      <c r="AK6" s="205"/>
      <c r="AL6" s="207"/>
      <c r="AM6" s="204"/>
      <c r="AN6" s="205"/>
      <c r="AO6" s="207"/>
    </row>
    <row r="7" spans="1:49" s="49" customFormat="1" ht="39" customHeight="1" x14ac:dyDescent="0.2">
      <c r="A7" s="192"/>
      <c r="B7" s="195"/>
      <c r="C7" s="195"/>
      <c r="D7" s="195"/>
      <c r="E7" s="208" t="s">
        <v>34</v>
      </c>
      <c r="F7" s="209"/>
      <c r="G7" s="210"/>
      <c r="H7" s="210"/>
      <c r="I7" s="209">
        <v>50</v>
      </c>
      <c r="J7" s="209"/>
      <c r="K7" s="209"/>
      <c r="L7" s="211" t="s">
        <v>35</v>
      </c>
      <c r="M7" s="211"/>
      <c r="N7" s="211"/>
      <c r="O7" s="212" t="e">
        <f>+内訳4月!#REF!</f>
        <v>#REF!</v>
      </c>
      <c r="P7" s="213"/>
      <c r="Q7" s="213"/>
      <c r="R7" s="210" t="s">
        <v>36</v>
      </c>
      <c r="S7" s="214"/>
      <c r="T7" s="214"/>
      <c r="U7" s="210" t="s">
        <v>116</v>
      </c>
      <c r="V7" s="214"/>
      <c r="W7" s="215"/>
      <c r="X7" s="210" t="s">
        <v>116</v>
      </c>
      <c r="Y7" s="214"/>
      <c r="Z7" s="215"/>
      <c r="AA7" s="210" t="s">
        <v>116</v>
      </c>
      <c r="AB7" s="214"/>
      <c r="AC7" s="215"/>
      <c r="AD7" s="210" t="s">
        <v>116</v>
      </c>
      <c r="AE7" s="214"/>
      <c r="AF7" s="215"/>
      <c r="AG7" s="210" t="s">
        <v>37</v>
      </c>
      <c r="AH7" s="214"/>
      <c r="AI7" s="215"/>
      <c r="AJ7" s="216" t="s">
        <v>127</v>
      </c>
      <c r="AK7" s="217"/>
      <c r="AL7" s="218"/>
      <c r="AM7" s="219"/>
      <c r="AN7" s="220"/>
      <c r="AO7" s="221"/>
      <c r="AV7" s="49" t="s">
        <v>116</v>
      </c>
      <c r="AW7" s="49" t="s">
        <v>118</v>
      </c>
    </row>
    <row r="8" spans="1:49" ht="20.100000000000001" customHeight="1" x14ac:dyDescent="0.2">
      <c r="A8" s="192"/>
      <c r="B8" s="222" t="s">
        <v>38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3" t="s">
        <v>39</v>
      </c>
      <c r="AP8" s="226" t="s">
        <v>40</v>
      </c>
      <c r="AQ8" s="227"/>
      <c r="AV8" s="49" t="s">
        <v>117</v>
      </c>
      <c r="AW8" s="49" t="s">
        <v>119</v>
      </c>
    </row>
    <row r="9" spans="1:49" ht="20.100000000000001" customHeight="1" x14ac:dyDescent="0.2">
      <c r="A9" s="19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4"/>
      <c r="AP9" s="227"/>
      <c r="AQ9" s="227"/>
      <c r="AV9" s="49"/>
      <c r="AW9" s="49" t="s">
        <v>117</v>
      </c>
    </row>
    <row r="10" spans="1:49" ht="24.75" customHeight="1" x14ac:dyDescent="0.15">
      <c r="A10" s="192"/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4"/>
      <c r="AP10" s="227"/>
      <c r="AQ10" s="227"/>
    </row>
    <row r="11" spans="1:49" s="38" customFormat="1" ht="49.5" customHeight="1" x14ac:dyDescent="0.2">
      <c r="A11" s="192"/>
      <c r="B11" s="64" t="s">
        <v>41</v>
      </c>
      <c r="C11" s="66" t="s">
        <v>42</v>
      </c>
      <c r="D11" s="228" t="s">
        <v>43</v>
      </c>
      <c r="E11" s="228"/>
      <c r="F11" s="229"/>
      <c r="G11" s="230" t="s">
        <v>44</v>
      </c>
      <c r="H11" s="230"/>
      <c r="I11" s="231"/>
      <c r="J11" s="230" t="s">
        <v>45</v>
      </c>
      <c r="K11" s="230"/>
      <c r="L11" s="231"/>
      <c r="M11" s="232" t="s">
        <v>46</v>
      </c>
      <c r="N11" s="233"/>
      <c r="O11" s="234"/>
      <c r="P11" s="228" t="s">
        <v>28</v>
      </c>
      <c r="Q11" s="228"/>
      <c r="R11" s="228"/>
      <c r="S11" s="228" t="s">
        <v>121</v>
      </c>
      <c r="T11" s="228"/>
      <c r="U11" s="228"/>
      <c r="V11" s="250" t="s">
        <v>122</v>
      </c>
      <c r="W11" s="251"/>
      <c r="X11" s="252"/>
      <c r="Y11" s="250" t="s">
        <v>47</v>
      </c>
      <c r="Z11" s="251"/>
      <c r="AA11" s="252"/>
      <c r="AB11" s="250" t="s">
        <v>33</v>
      </c>
      <c r="AC11" s="251"/>
      <c r="AD11" s="252"/>
      <c r="AE11" s="230" t="s">
        <v>49</v>
      </c>
      <c r="AF11" s="230"/>
      <c r="AG11" s="230"/>
      <c r="AH11" s="228" t="s">
        <v>128</v>
      </c>
      <c r="AI11" s="228"/>
      <c r="AJ11" s="228"/>
      <c r="AK11" s="228" t="s">
        <v>50</v>
      </c>
      <c r="AL11" s="228"/>
      <c r="AM11" s="228"/>
      <c r="AN11" s="228"/>
      <c r="AO11" s="225"/>
      <c r="AP11" s="227"/>
      <c r="AQ11" s="227"/>
    </row>
    <row r="12" spans="1:49" s="49" customFormat="1" ht="35.1" customHeight="1" x14ac:dyDescent="0.2">
      <c r="A12" s="192"/>
      <c r="B12" s="243" t="s">
        <v>51</v>
      </c>
      <c r="C12" s="47" t="s">
        <v>52</v>
      </c>
      <c r="D12" s="245" t="e">
        <f>+内訳4月!#REF!</f>
        <v>#REF!</v>
      </c>
      <c r="E12" s="245"/>
      <c r="F12" s="245"/>
      <c r="G12" s="235" t="e">
        <f>+N49</f>
        <v>#REF!</v>
      </c>
      <c r="H12" s="236"/>
      <c r="I12" s="237"/>
      <c r="J12" s="238" t="e">
        <f>+T57</f>
        <v>#REF!</v>
      </c>
      <c r="K12" s="238"/>
      <c r="L12" s="238"/>
      <c r="M12" s="246"/>
      <c r="N12" s="247"/>
      <c r="O12" s="248"/>
      <c r="P12" s="245" t="e">
        <f>+内訳4月!#REF!</f>
        <v>#REF!</v>
      </c>
      <c r="Q12" s="245"/>
      <c r="R12" s="245"/>
      <c r="S12" s="249" t="e">
        <f>IF(AA7=AV7,AA62,0)</f>
        <v>#REF!</v>
      </c>
      <c r="T12" s="249"/>
      <c r="U12" s="249"/>
      <c r="V12" s="235" t="e">
        <f>IF(AD7=AV7,AA67,0)</f>
        <v>#REF!</v>
      </c>
      <c r="W12" s="236"/>
      <c r="X12" s="237"/>
      <c r="Y12" s="235">
        <v>110</v>
      </c>
      <c r="Z12" s="236"/>
      <c r="AA12" s="237"/>
      <c r="AB12" s="235" t="e">
        <f>$T$77</f>
        <v>#REF!</v>
      </c>
      <c r="AC12" s="236"/>
      <c r="AD12" s="237"/>
      <c r="AE12" s="238" t="e">
        <f>IF(AJ7=AW8,AT92,0)</f>
        <v>#REF!</v>
      </c>
      <c r="AF12" s="238"/>
      <c r="AG12" s="238"/>
      <c r="AH12" s="238">
        <f>$T$82</f>
        <v>1820</v>
      </c>
      <c r="AI12" s="238"/>
      <c r="AJ12" s="238"/>
      <c r="AK12" s="239" t="e">
        <f>SUM(D12:AJ12)</f>
        <v>#REF!</v>
      </c>
      <c r="AL12" s="240"/>
      <c r="AM12" s="240"/>
      <c r="AN12" s="240"/>
      <c r="AO12" s="48">
        <v>3</v>
      </c>
      <c r="AP12" s="241" t="e">
        <f t="shared" ref="AP12:AP19" si="0">AK12*AO12</f>
        <v>#REF!</v>
      </c>
      <c r="AQ12" s="242"/>
    </row>
    <row r="13" spans="1:49" s="49" customFormat="1" ht="35.1" customHeight="1" x14ac:dyDescent="0.2">
      <c r="A13" s="192"/>
      <c r="B13" s="244"/>
      <c r="C13" s="47" t="s">
        <v>53</v>
      </c>
      <c r="D13" s="245" t="e">
        <f>+内訳4月!#REF!</f>
        <v>#REF!</v>
      </c>
      <c r="E13" s="245"/>
      <c r="F13" s="245"/>
      <c r="G13" s="235" t="e">
        <f>+AG49</f>
        <v>#REF!</v>
      </c>
      <c r="H13" s="236"/>
      <c r="I13" s="237"/>
      <c r="J13" s="238" t="e">
        <f t="shared" ref="J13:J19" si="1">+J12</f>
        <v>#REF!</v>
      </c>
      <c r="K13" s="238"/>
      <c r="L13" s="238"/>
      <c r="M13" s="246"/>
      <c r="N13" s="247"/>
      <c r="O13" s="248"/>
      <c r="P13" s="245" t="e">
        <f t="shared" ref="P13:P19" si="2">+P12</f>
        <v>#REF!</v>
      </c>
      <c r="Q13" s="245"/>
      <c r="R13" s="245"/>
      <c r="S13" s="249" t="e">
        <f t="shared" ref="S13:S19" si="3">+S12</f>
        <v>#REF!</v>
      </c>
      <c r="T13" s="249"/>
      <c r="U13" s="249"/>
      <c r="V13" s="235" t="e">
        <f t="shared" ref="V13:V19" si="4">+V12</f>
        <v>#REF!</v>
      </c>
      <c r="W13" s="236"/>
      <c r="X13" s="237"/>
      <c r="Y13" s="235">
        <v>110</v>
      </c>
      <c r="Z13" s="236"/>
      <c r="AA13" s="237"/>
      <c r="AB13" s="235" t="e">
        <f t="shared" ref="AB13:AB19" si="5">+AB12</f>
        <v>#REF!</v>
      </c>
      <c r="AC13" s="236"/>
      <c r="AD13" s="237"/>
      <c r="AE13" s="238" t="e">
        <f t="shared" ref="AE13:AE19" si="6">+AE12</f>
        <v>#REF!</v>
      </c>
      <c r="AF13" s="238"/>
      <c r="AG13" s="238"/>
      <c r="AH13" s="238">
        <f t="shared" ref="AH13:AH19" si="7">$T$82</f>
        <v>1820</v>
      </c>
      <c r="AI13" s="238"/>
      <c r="AJ13" s="238"/>
      <c r="AK13" s="239" t="e">
        <f t="shared" ref="AK13:AK19" si="8">SUM(D13:AJ13)</f>
        <v>#REF!</v>
      </c>
      <c r="AL13" s="240"/>
      <c r="AM13" s="240"/>
      <c r="AN13" s="240"/>
      <c r="AO13" s="48">
        <v>0</v>
      </c>
      <c r="AP13" s="241" t="e">
        <f t="shared" si="0"/>
        <v>#REF!</v>
      </c>
      <c r="AQ13" s="242"/>
    </row>
    <row r="14" spans="1:49" s="49" customFormat="1" ht="35.1" customHeight="1" x14ac:dyDescent="0.2">
      <c r="A14" s="192"/>
      <c r="B14" s="253" t="s">
        <v>54</v>
      </c>
      <c r="C14" s="47" t="s">
        <v>52</v>
      </c>
      <c r="D14" s="245" t="e">
        <f>+内訳4月!#REF!</f>
        <v>#REF!</v>
      </c>
      <c r="E14" s="245"/>
      <c r="F14" s="245"/>
      <c r="G14" s="235" t="e">
        <f>+N50</f>
        <v>#REF!</v>
      </c>
      <c r="H14" s="236"/>
      <c r="I14" s="237"/>
      <c r="J14" s="238" t="e">
        <f t="shared" si="1"/>
        <v>#REF!</v>
      </c>
      <c r="K14" s="238"/>
      <c r="L14" s="238"/>
      <c r="M14" s="246"/>
      <c r="N14" s="247"/>
      <c r="O14" s="248"/>
      <c r="P14" s="245" t="e">
        <f t="shared" si="2"/>
        <v>#REF!</v>
      </c>
      <c r="Q14" s="245"/>
      <c r="R14" s="245"/>
      <c r="S14" s="249" t="e">
        <f t="shared" si="3"/>
        <v>#REF!</v>
      </c>
      <c r="T14" s="249"/>
      <c r="U14" s="249"/>
      <c r="V14" s="235" t="e">
        <f t="shared" si="4"/>
        <v>#REF!</v>
      </c>
      <c r="W14" s="236"/>
      <c r="X14" s="237"/>
      <c r="Y14" s="235">
        <v>110</v>
      </c>
      <c r="Z14" s="236"/>
      <c r="AA14" s="237"/>
      <c r="AB14" s="235" t="e">
        <f t="shared" si="5"/>
        <v>#REF!</v>
      </c>
      <c r="AC14" s="236"/>
      <c r="AD14" s="237"/>
      <c r="AE14" s="238" t="e">
        <f t="shared" si="6"/>
        <v>#REF!</v>
      </c>
      <c r="AF14" s="238"/>
      <c r="AG14" s="238"/>
      <c r="AH14" s="238">
        <f t="shared" si="7"/>
        <v>1820</v>
      </c>
      <c r="AI14" s="238"/>
      <c r="AJ14" s="238"/>
      <c r="AK14" s="239" t="e">
        <f t="shared" si="8"/>
        <v>#REF!</v>
      </c>
      <c r="AL14" s="240"/>
      <c r="AM14" s="240"/>
      <c r="AN14" s="240"/>
      <c r="AO14" s="48">
        <v>18</v>
      </c>
      <c r="AP14" s="241" t="e">
        <f t="shared" si="0"/>
        <v>#REF!</v>
      </c>
      <c r="AQ14" s="242"/>
    </row>
    <row r="15" spans="1:49" s="49" customFormat="1" ht="35.1" customHeight="1" x14ac:dyDescent="0.2">
      <c r="A15" s="192"/>
      <c r="B15" s="254"/>
      <c r="C15" s="47" t="s">
        <v>53</v>
      </c>
      <c r="D15" s="245" t="e">
        <f>+内訳4月!#REF!</f>
        <v>#REF!</v>
      </c>
      <c r="E15" s="245"/>
      <c r="F15" s="245"/>
      <c r="G15" s="235" t="e">
        <f>+AG50</f>
        <v>#REF!</v>
      </c>
      <c r="H15" s="236"/>
      <c r="I15" s="237"/>
      <c r="J15" s="238" t="e">
        <f t="shared" si="1"/>
        <v>#REF!</v>
      </c>
      <c r="K15" s="238"/>
      <c r="L15" s="238"/>
      <c r="M15" s="246"/>
      <c r="N15" s="247"/>
      <c r="O15" s="248"/>
      <c r="P15" s="245" t="e">
        <f t="shared" si="2"/>
        <v>#REF!</v>
      </c>
      <c r="Q15" s="245"/>
      <c r="R15" s="245"/>
      <c r="S15" s="249" t="e">
        <f t="shared" si="3"/>
        <v>#REF!</v>
      </c>
      <c r="T15" s="249"/>
      <c r="U15" s="249"/>
      <c r="V15" s="235" t="e">
        <f t="shared" si="4"/>
        <v>#REF!</v>
      </c>
      <c r="W15" s="236"/>
      <c r="X15" s="237"/>
      <c r="Y15" s="235">
        <v>110</v>
      </c>
      <c r="Z15" s="236"/>
      <c r="AA15" s="237"/>
      <c r="AB15" s="235" t="e">
        <f t="shared" si="5"/>
        <v>#REF!</v>
      </c>
      <c r="AC15" s="236"/>
      <c r="AD15" s="237"/>
      <c r="AE15" s="238" t="e">
        <f t="shared" si="6"/>
        <v>#REF!</v>
      </c>
      <c r="AF15" s="238"/>
      <c r="AG15" s="238"/>
      <c r="AH15" s="238">
        <f t="shared" si="7"/>
        <v>1820</v>
      </c>
      <c r="AI15" s="238"/>
      <c r="AJ15" s="238"/>
      <c r="AK15" s="239" t="e">
        <f t="shared" si="8"/>
        <v>#REF!</v>
      </c>
      <c r="AL15" s="240"/>
      <c r="AM15" s="240"/>
      <c r="AN15" s="240"/>
      <c r="AO15" s="48">
        <v>0</v>
      </c>
      <c r="AP15" s="241" t="e">
        <f t="shared" si="0"/>
        <v>#REF!</v>
      </c>
      <c r="AQ15" s="242"/>
    </row>
    <row r="16" spans="1:49" s="49" customFormat="1" ht="34.5" customHeight="1" x14ac:dyDescent="0.2">
      <c r="A16" s="192"/>
      <c r="B16" s="243" t="s">
        <v>55</v>
      </c>
      <c r="C16" s="47" t="s">
        <v>52</v>
      </c>
      <c r="D16" s="245" t="e">
        <f>+内訳4月!#REF!</f>
        <v>#REF!</v>
      </c>
      <c r="E16" s="245"/>
      <c r="F16" s="245"/>
      <c r="G16" s="235" t="e">
        <f>+N51</f>
        <v>#REF!</v>
      </c>
      <c r="H16" s="236"/>
      <c r="I16" s="237"/>
      <c r="J16" s="238" t="e">
        <f t="shared" si="1"/>
        <v>#REF!</v>
      </c>
      <c r="K16" s="238"/>
      <c r="L16" s="238"/>
      <c r="M16" s="235" t="e">
        <f>IF(U7=AV7,T72,0)</f>
        <v>#REF!</v>
      </c>
      <c r="N16" s="236"/>
      <c r="O16" s="237"/>
      <c r="P16" s="245" t="e">
        <f t="shared" si="2"/>
        <v>#REF!</v>
      </c>
      <c r="Q16" s="245"/>
      <c r="R16" s="245"/>
      <c r="S16" s="249" t="e">
        <f t="shared" si="3"/>
        <v>#REF!</v>
      </c>
      <c r="T16" s="249"/>
      <c r="U16" s="249"/>
      <c r="V16" s="235" t="e">
        <f t="shared" si="4"/>
        <v>#REF!</v>
      </c>
      <c r="W16" s="236"/>
      <c r="X16" s="237"/>
      <c r="Y16" s="235">
        <v>110</v>
      </c>
      <c r="Z16" s="236"/>
      <c r="AA16" s="237"/>
      <c r="AB16" s="235" t="e">
        <f t="shared" si="5"/>
        <v>#REF!</v>
      </c>
      <c r="AC16" s="236"/>
      <c r="AD16" s="237"/>
      <c r="AE16" s="238" t="e">
        <f t="shared" si="6"/>
        <v>#REF!</v>
      </c>
      <c r="AF16" s="238"/>
      <c r="AG16" s="238"/>
      <c r="AH16" s="238">
        <f t="shared" si="7"/>
        <v>1820</v>
      </c>
      <c r="AI16" s="238"/>
      <c r="AJ16" s="238"/>
      <c r="AK16" s="239" t="e">
        <f t="shared" si="8"/>
        <v>#REF!</v>
      </c>
      <c r="AL16" s="240"/>
      <c r="AM16" s="240"/>
      <c r="AN16" s="240"/>
      <c r="AO16" s="48">
        <v>11</v>
      </c>
      <c r="AP16" s="241" t="e">
        <f t="shared" si="0"/>
        <v>#REF!</v>
      </c>
      <c r="AQ16" s="242"/>
    </row>
    <row r="17" spans="1:43" s="49" customFormat="1" ht="35.1" customHeight="1" x14ac:dyDescent="0.2">
      <c r="A17" s="192"/>
      <c r="B17" s="244"/>
      <c r="C17" s="47" t="s">
        <v>53</v>
      </c>
      <c r="D17" s="245" t="e">
        <f>+内訳4月!#REF!</f>
        <v>#REF!</v>
      </c>
      <c r="E17" s="245"/>
      <c r="F17" s="245"/>
      <c r="G17" s="235" t="e">
        <f>+AG51</f>
        <v>#REF!</v>
      </c>
      <c r="H17" s="236"/>
      <c r="I17" s="237"/>
      <c r="J17" s="238" t="e">
        <f t="shared" si="1"/>
        <v>#REF!</v>
      </c>
      <c r="K17" s="238"/>
      <c r="L17" s="238"/>
      <c r="M17" s="235" t="e">
        <f>+M16</f>
        <v>#REF!</v>
      </c>
      <c r="N17" s="236"/>
      <c r="O17" s="237"/>
      <c r="P17" s="245" t="e">
        <f t="shared" si="2"/>
        <v>#REF!</v>
      </c>
      <c r="Q17" s="245"/>
      <c r="R17" s="245"/>
      <c r="S17" s="249" t="e">
        <f t="shared" si="3"/>
        <v>#REF!</v>
      </c>
      <c r="T17" s="249"/>
      <c r="U17" s="249"/>
      <c r="V17" s="235" t="e">
        <f t="shared" si="4"/>
        <v>#REF!</v>
      </c>
      <c r="W17" s="236"/>
      <c r="X17" s="237"/>
      <c r="Y17" s="235">
        <v>110</v>
      </c>
      <c r="Z17" s="236"/>
      <c r="AA17" s="237"/>
      <c r="AB17" s="235" t="e">
        <f t="shared" si="5"/>
        <v>#REF!</v>
      </c>
      <c r="AC17" s="236"/>
      <c r="AD17" s="237"/>
      <c r="AE17" s="238" t="e">
        <f t="shared" si="6"/>
        <v>#REF!</v>
      </c>
      <c r="AF17" s="238"/>
      <c r="AG17" s="238"/>
      <c r="AH17" s="238">
        <f t="shared" si="7"/>
        <v>1820</v>
      </c>
      <c r="AI17" s="238"/>
      <c r="AJ17" s="238"/>
      <c r="AK17" s="239" t="e">
        <f t="shared" si="8"/>
        <v>#REF!</v>
      </c>
      <c r="AL17" s="240"/>
      <c r="AM17" s="240"/>
      <c r="AN17" s="240"/>
      <c r="AO17" s="48">
        <v>0</v>
      </c>
      <c r="AP17" s="241" t="e">
        <f t="shared" si="0"/>
        <v>#REF!</v>
      </c>
      <c r="AQ17" s="242"/>
    </row>
    <row r="18" spans="1:43" s="49" customFormat="1" ht="35.1" customHeight="1" x14ac:dyDescent="0.2">
      <c r="A18" s="192"/>
      <c r="B18" s="253" t="s">
        <v>56</v>
      </c>
      <c r="C18" s="47" t="s">
        <v>52</v>
      </c>
      <c r="D18" s="245" t="e">
        <f>+内訳4月!#REF!</f>
        <v>#REF!</v>
      </c>
      <c r="E18" s="245"/>
      <c r="F18" s="245"/>
      <c r="G18" s="235" t="e">
        <f>+N52</f>
        <v>#REF!</v>
      </c>
      <c r="H18" s="236"/>
      <c r="I18" s="237"/>
      <c r="J18" s="238" t="e">
        <f t="shared" si="1"/>
        <v>#REF!</v>
      </c>
      <c r="K18" s="238"/>
      <c r="L18" s="238"/>
      <c r="M18" s="246"/>
      <c r="N18" s="247"/>
      <c r="O18" s="248"/>
      <c r="P18" s="245" t="e">
        <f t="shared" si="2"/>
        <v>#REF!</v>
      </c>
      <c r="Q18" s="245"/>
      <c r="R18" s="245"/>
      <c r="S18" s="249" t="e">
        <f t="shared" si="3"/>
        <v>#REF!</v>
      </c>
      <c r="T18" s="249"/>
      <c r="U18" s="249"/>
      <c r="V18" s="235" t="e">
        <f t="shared" si="4"/>
        <v>#REF!</v>
      </c>
      <c r="W18" s="236"/>
      <c r="X18" s="237"/>
      <c r="Y18" s="235">
        <v>110</v>
      </c>
      <c r="Z18" s="236"/>
      <c r="AA18" s="237"/>
      <c r="AB18" s="235" t="e">
        <f t="shared" si="5"/>
        <v>#REF!</v>
      </c>
      <c r="AC18" s="236"/>
      <c r="AD18" s="237"/>
      <c r="AE18" s="238" t="e">
        <f t="shared" si="6"/>
        <v>#REF!</v>
      </c>
      <c r="AF18" s="238"/>
      <c r="AG18" s="238"/>
      <c r="AH18" s="238">
        <f t="shared" si="7"/>
        <v>1820</v>
      </c>
      <c r="AI18" s="238"/>
      <c r="AJ18" s="238"/>
      <c r="AK18" s="239" t="e">
        <f t="shared" si="8"/>
        <v>#REF!</v>
      </c>
      <c r="AL18" s="240"/>
      <c r="AM18" s="240"/>
      <c r="AN18" s="240"/>
      <c r="AO18" s="48">
        <v>21</v>
      </c>
      <c r="AP18" s="241" t="e">
        <f t="shared" si="0"/>
        <v>#REF!</v>
      </c>
      <c r="AQ18" s="242"/>
    </row>
    <row r="19" spans="1:43" s="49" customFormat="1" ht="35.1" customHeight="1" x14ac:dyDescent="0.2">
      <c r="A19" s="193"/>
      <c r="B19" s="244"/>
      <c r="C19" s="47" t="s">
        <v>53</v>
      </c>
      <c r="D19" s="245" t="e">
        <f>+内訳4月!#REF!</f>
        <v>#REF!</v>
      </c>
      <c r="E19" s="245"/>
      <c r="F19" s="245"/>
      <c r="G19" s="235" t="e">
        <f>+AG52</f>
        <v>#REF!</v>
      </c>
      <c r="H19" s="236"/>
      <c r="I19" s="237"/>
      <c r="J19" s="238" t="e">
        <f t="shared" si="1"/>
        <v>#REF!</v>
      </c>
      <c r="K19" s="238"/>
      <c r="L19" s="238"/>
      <c r="M19" s="246"/>
      <c r="N19" s="247"/>
      <c r="O19" s="248"/>
      <c r="P19" s="255" t="e">
        <f t="shared" si="2"/>
        <v>#REF!</v>
      </c>
      <c r="Q19" s="256"/>
      <c r="R19" s="257"/>
      <c r="S19" s="249" t="e">
        <f t="shared" si="3"/>
        <v>#REF!</v>
      </c>
      <c r="T19" s="249"/>
      <c r="U19" s="249"/>
      <c r="V19" s="235" t="e">
        <f t="shared" si="4"/>
        <v>#REF!</v>
      </c>
      <c r="W19" s="236"/>
      <c r="X19" s="237"/>
      <c r="Y19" s="235">
        <v>110</v>
      </c>
      <c r="Z19" s="236"/>
      <c r="AA19" s="237"/>
      <c r="AB19" s="235" t="e">
        <f t="shared" si="5"/>
        <v>#REF!</v>
      </c>
      <c r="AC19" s="236"/>
      <c r="AD19" s="237"/>
      <c r="AE19" s="238" t="e">
        <f t="shared" si="6"/>
        <v>#REF!</v>
      </c>
      <c r="AF19" s="238"/>
      <c r="AG19" s="238"/>
      <c r="AH19" s="235">
        <f t="shared" si="7"/>
        <v>1820</v>
      </c>
      <c r="AI19" s="236"/>
      <c r="AJ19" s="237"/>
      <c r="AK19" s="239" t="e">
        <f t="shared" si="8"/>
        <v>#REF!</v>
      </c>
      <c r="AL19" s="240"/>
      <c r="AM19" s="240"/>
      <c r="AN19" s="240"/>
      <c r="AO19" s="68">
        <v>0</v>
      </c>
      <c r="AP19" s="258" t="e">
        <f t="shared" si="0"/>
        <v>#REF!</v>
      </c>
      <c r="AQ19" s="259"/>
    </row>
    <row r="20" spans="1:43" s="49" customFormat="1" ht="24" customHeight="1" x14ac:dyDescent="0.2">
      <c r="B20" s="50"/>
      <c r="C20" s="50"/>
      <c r="D20" s="67"/>
      <c r="E20" s="67"/>
      <c r="F20" s="67"/>
      <c r="G20" s="67"/>
      <c r="H20" s="67"/>
      <c r="I20" s="67"/>
      <c r="J20" s="67"/>
      <c r="K20" s="67"/>
      <c r="L20" s="67"/>
      <c r="M20" s="260"/>
      <c r="N20" s="260"/>
      <c r="O20" s="260"/>
      <c r="P20" s="261">
        <f>+N2</f>
        <v>11</v>
      </c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3"/>
      <c r="AO20" s="264">
        <f>SUM(AO12:AO19)</f>
        <v>53</v>
      </c>
      <c r="AP20" s="266" t="e">
        <f>SUM(AP12:AQ19)</f>
        <v>#REF!</v>
      </c>
      <c r="AQ20" s="267"/>
    </row>
    <row r="21" spans="1:43" s="49" customFormat="1" ht="31.5" customHeight="1" x14ac:dyDescent="0.2">
      <c r="B21" s="50"/>
      <c r="C21" s="50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270" t="s">
        <v>123</v>
      </c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2"/>
      <c r="AO21" s="265"/>
      <c r="AP21" s="268"/>
      <c r="AQ21" s="269"/>
    </row>
    <row r="22" spans="1:43" ht="15" customHeight="1" x14ac:dyDescent="0.15">
      <c r="B22" s="22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5"/>
      <c r="AP22" s="26"/>
      <c r="AQ22" s="26"/>
    </row>
    <row r="23" spans="1:43" s="51" customFormat="1" ht="26.25" customHeight="1" x14ac:dyDescent="0.15">
      <c r="A23" s="273" t="s">
        <v>57</v>
      </c>
      <c r="B23" s="273"/>
      <c r="C23" s="273"/>
      <c r="D23" s="273"/>
      <c r="E23" s="273"/>
      <c r="F23" s="273"/>
      <c r="I23" s="51" t="s">
        <v>58</v>
      </c>
    </row>
    <row r="24" spans="1:43" s="51" customFormat="1" ht="26.25" customHeight="1" x14ac:dyDescent="0.15">
      <c r="A24" s="274" t="s">
        <v>59</v>
      </c>
      <c r="B24" s="274"/>
      <c r="C24" s="69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275" t="s">
        <v>60</v>
      </c>
      <c r="AC24" s="275"/>
      <c r="AD24" s="275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Q24" s="52"/>
    </row>
    <row r="25" spans="1:43" s="69" customFormat="1" ht="26.25" customHeight="1" x14ac:dyDescent="0.15">
      <c r="A25" s="276" t="s">
        <v>61</v>
      </c>
      <c r="B25" s="276"/>
      <c r="C25" s="70"/>
      <c r="D25" s="229" t="s">
        <v>62</v>
      </c>
      <c r="E25" s="229"/>
      <c r="F25" s="229"/>
      <c r="G25" s="229" t="s">
        <v>63</v>
      </c>
      <c r="H25" s="229"/>
      <c r="I25" s="229"/>
      <c r="J25" s="229" t="s">
        <v>64</v>
      </c>
      <c r="K25" s="229"/>
      <c r="L25" s="229"/>
      <c r="M25" s="65" t="s">
        <v>65</v>
      </c>
      <c r="N25" s="65"/>
      <c r="O25" s="229" t="s">
        <v>66</v>
      </c>
      <c r="P25" s="229"/>
      <c r="Q25" s="72"/>
      <c r="R25" s="277" t="s">
        <v>67</v>
      </c>
      <c r="S25" s="278"/>
      <c r="T25" s="278"/>
      <c r="U25" s="278"/>
      <c r="V25" s="279"/>
      <c r="W25" s="71"/>
      <c r="X25" s="280" t="s">
        <v>68</v>
      </c>
      <c r="Y25" s="281"/>
      <c r="Z25" s="281"/>
      <c r="AA25" s="282"/>
      <c r="AB25" s="229" t="s">
        <v>69</v>
      </c>
      <c r="AC25" s="229"/>
      <c r="AD25" s="229"/>
      <c r="AE25" s="76"/>
      <c r="AF25" s="53"/>
    </row>
    <row r="26" spans="1:43" s="51" customFormat="1" ht="26.25" customHeight="1" x14ac:dyDescent="0.15">
      <c r="A26" s="283"/>
      <c r="B26" s="283"/>
      <c r="C26" s="73"/>
      <c r="D26" s="284"/>
      <c r="E26" s="284"/>
      <c r="F26" s="229"/>
      <c r="G26" s="229"/>
      <c r="H26" s="229"/>
      <c r="I26" s="229"/>
      <c r="J26" s="229">
        <v>25</v>
      </c>
      <c r="K26" s="229"/>
      <c r="L26" s="229"/>
      <c r="M26" s="65"/>
      <c r="N26" s="65"/>
      <c r="O26" s="285"/>
      <c r="P26" s="285"/>
      <c r="Q26" s="54"/>
      <c r="R26" s="286">
        <f>ROUNDDOWN(O26*(G26/J26),-1)</f>
        <v>0</v>
      </c>
      <c r="S26" s="287"/>
      <c r="T26" s="287"/>
      <c r="U26" s="287"/>
      <c r="V26" s="288"/>
      <c r="W26" s="75"/>
      <c r="X26" s="286">
        <v>0</v>
      </c>
      <c r="Y26" s="287"/>
      <c r="Z26" s="287"/>
      <c r="AA26" s="288"/>
      <c r="AB26" s="286">
        <f>R26-X26</f>
        <v>0</v>
      </c>
      <c r="AC26" s="287"/>
      <c r="AD26" s="288"/>
      <c r="AE26" s="52"/>
      <c r="AF26" s="289"/>
      <c r="AG26" s="289"/>
      <c r="AH26" s="289"/>
    </row>
    <row r="27" spans="1:43" s="51" customFormat="1" ht="26.25" customHeight="1" x14ac:dyDescent="0.15">
      <c r="A27" s="283"/>
      <c r="B27" s="283"/>
      <c r="C27" s="73"/>
      <c r="D27" s="229"/>
      <c r="E27" s="229"/>
      <c r="F27" s="229"/>
      <c r="G27" s="229"/>
      <c r="H27" s="229"/>
      <c r="I27" s="229"/>
      <c r="J27" s="229">
        <v>25</v>
      </c>
      <c r="K27" s="229"/>
      <c r="L27" s="229"/>
      <c r="M27" s="65"/>
      <c r="N27" s="65"/>
      <c r="O27" s="290"/>
      <c r="P27" s="290"/>
      <c r="Q27" s="74"/>
      <c r="R27" s="286">
        <f t="shared" ref="R27:R28" si="9">ROUNDDOWN(O27*(G27/J27),-1)</f>
        <v>0</v>
      </c>
      <c r="S27" s="287"/>
      <c r="T27" s="287"/>
      <c r="U27" s="287"/>
      <c r="V27" s="288"/>
      <c r="W27" s="75"/>
      <c r="X27" s="286"/>
      <c r="Y27" s="287"/>
      <c r="Z27" s="287"/>
      <c r="AA27" s="288"/>
      <c r="AB27" s="286">
        <f>R27-X27</f>
        <v>0</v>
      </c>
      <c r="AC27" s="287"/>
      <c r="AD27" s="288"/>
      <c r="AE27" s="52"/>
      <c r="AF27" s="52"/>
    </row>
    <row r="28" spans="1:43" s="51" customFormat="1" ht="26.25" customHeight="1" x14ac:dyDescent="0.15">
      <c r="A28" s="283"/>
      <c r="B28" s="283"/>
      <c r="C28" s="73"/>
      <c r="D28" s="229"/>
      <c r="E28" s="229"/>
      <c r="F28" s="229"/>
      <c r="G28" s="229"/>
      <c r="H28" s="229"/>
      <c r="I28" s="229"/>
      <c r="J28" s="229">
        <v>25</v>
      </c>
      <c r="K28" s="229"/>
      <c r="L28" s="229"/>
      <c r="M28" s="65"/>
      <c r="N28" s="65"/>
      <c r="O28" s="290"/>
      <c r="P28" s="290"/>
      <c r="Q28" s="74"/>
      <c r="R28" s="286">
        <f t="shared" si="9"/>
        <v>0</v>
      </c>
      <c r="S28" s="287"/>
      <c r="T28" s="287"/>
      <c r="U28" s="287"/>
      <c r="V28" s="288"/>
      <c r="W28" s="75"/>
      <c r="X28" s="286"/>
      <c r="Y28" s="287"/>
      <c r="Z28" s="287"/>
      <c r="AA28" s="288"/>
      <c r="AB28" s="286">
        <f>R28-X28</f>
        <v>0</v>
      </c>
      <c r="AC28" s="287"/>
      <c r="AD28" s="288"/>
      <c r="AE28" s="52"/>
      <c r="AF28" s="52"/>
    </row>
    <row r="29" spans="1:43" s="51" customFormat="1" ht="26.25" customHeight="1" x14ac:dyDescent="0.1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277" t="s">
        <v>70</v>
      </c>
      <c r="S29" s="278"/>
      <c r="T29" s="278"/>
      <c r="U29" s="278"/>
      <c r="V29" s="278"/>
      <c r="W29" s="71"/>
      <c r="X29" s="286"/>
      <c r="Y29" s="287"/>
      <c r="Z29" s="287"/>
      <c r="AA29" s="288"/>
      <c r="AB29" s="290">
        <f>SUM(AB26:AD28)</f>
        <v>0</v>
      </c>
      <c r="AC29" s="290"/>
      <c r="AD29" s="291"/>
    </row>
    <row r="30" spans="1:43" s="51" customFormat="1" ht="26.25" customHeight="1" x14ac:dyDescent="0.15">
      <c r="A30" s="274" t="s">
        <v>71</v>
      </c>
      <c r="B30" s="274"/>
      <c r="C30" s="69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278" t="s">
        <v>60</v>
      </c>
      <c r="AC30" s="278"/>
      <c r="AD30" s="278"/>
      <c r="AE30" s="52"/>
      <c r="AF30" s="52"/>
    </row>
    <row r="31" spans="1:43" s="69" customFormat="1" ht="26.25" customHeight="1" x14ac:dyDescent="0.15">
      <c r="A31" s="276" t="s">
        <v>61</v>
      </c>
      <c r="B31" s="276"/>
      <c r="C31" s="70"/>
      <c r="D31" s="229" t="s">
        <v>72</v>
      </c>
      <c r="E31" s="229"/>
      <c r="F31" s="229"/>
      <c r="G31" s="229" t="s">
        <v>63</v>
      </c>
      <c r="H31" s="229"/>
      <c r="I31" s="229"/>
      <c r="J31" s="229" t="s">
        <v>64</v>
      </c>
      <c r="K31" s="229"/>
      <c r="L31" s="229"/>
      <c r="M31" s="65" t="s">
        <v>65</v>
      </c>
      <c r="N31" s="65"/>
      <c r="O31" s="229" t="s">
        <v>66</v>
      </c>
      <c r="P31" s="229"/>
      <c r="Q31" s="72"/>
      <c r="R31" s="277" t="s">
        <v>67</v>
      </c>
      <c r="S31" s="278"/>
      <c r="T31" s="278"/>
      <c r="U31" s="278"/>
      <c r="V31" s="279"/>
      <c r="W31" s="71"/>
      <c r="X31" s="280" t="s">
        <v>68</v>
      </c>
      <c r="Y31" s="281"/>
      <c r="Z31" s="281"/>
      <c r="AA31" s="282"/>
      <c r="AB31" s="229" t="s">
        <v>69</v>
      </c>
      <c r="AC31" s="229"/>
      <c r="AD31" s="229"/>
      <c r="AE31" s="76"/>
      <c r="AF31" s="76"/>
    </row>
    <row r="32" spans="1:43" s="51" customFormat="1" ht="26.25" customHeight="1" x14ac:dyDescent="0.15">
      <c r="A32" s="283"/>
      <c r="B32" s="283"/>
      <c r="C32" s="73"/>
      <c r="D32" s="284"/>
      <c r="E32" s="284"/>
      <c r="F32" s="229"/>
      <c r="G32" s="229"/>
      <c r="H32" s="229"/>
      <c r="I32" s="229"/>
      <c r="J32" s="229">
        <v>25</v>
      </c>
      <c r="K32" s="229"/>
      <c r="L32" s="229"/>
      <c r="M32" s="65"/>
      <c r="N32" s="65"/>
      <c r="O32" s="292"/>
      <c r="P32" s="292"/>
      <c r="Q32" s="55"/>
      <c r="R32" s="286">
        <f>ROUNDDOWN(O32*(G32/J32),-1)</f>
        <v>0</v>
      </c>
      <c r="S32" s="287"/>
      <c r="T32" s="287"/>
      <c r="U32" s="287"/>
      <c r="V32" s="288"/>
      <c r="W32" s="75"/>
      <c r="X32" s="293"/>
      <c r="Y32" s="294"/>
      <c r="Z32" s="294"/>
      <c r="AA32" s="295"/>
      <c r="AB32" s="296">
        <f>R32-X32</f>
        <v>0</v>
      </c>
      <c r="AC32" s="296"/>
      <c r="AD32" s="297"/>
      <c r="AE32" s="52"/>
      <c r="AF32" s="52"/>
    </row>
    <row r="33" spans="1:43" s="51" customFormat="1" ht="26.25" customHeight="1" x14ac:dyDescent="0.15">
      <c r="A33" s="283"/>
      <c r="B33" s="283"/>
      <c r="C33" s="73"/>
      <c r="D33" s="229"/>
      <c r="E33" s="229"/>
      <c r="F33" s="229"/>
      <c r="G33" s="229"/>
      <c r="H33" s="229"/>
      <c r="I33" s="229"/>
      <c r="J33" s="229">
        <v>25</v>
      </c>
      <c r="K33" s="229"/>
      <c r="L33" s="229"/>
      <c r="M33" s="77"/>
      <c r="N33" s="77"/>
      <c r="O33" s="296"/>
      <c r="P33" s="296"/>
      <c r="Q33" s="56"/>
      <c r="R33" s="286">
        <f t="shared" ref="R33:R34" si="10">ROUNDDOWN(O33*(G33/J33),-1)</f>
        <v>0</v>
      </c>
      <c r="S33" s="287"/>
      <c r="T33" s="287"/>
      <c r="U33" s="287"/>
      <c r="V33" s="288"/>
      <c r="W33" s="75"/>
      <c r="X33" s="293"/>
      <c r="Y33" s="294"/>
      <c r="Z33" s="294"/>
      <c r="AA33" s="295"/>
      <c r="AB33" s="296">
        <f>R33-X33</f>
        <v>0</v>
      </c>
      <c r="AC33" s="296"/>
      <c r="AD33" s="296"/>
      <c r="AE33" s="52"/>
      <c r="AF33" s="52"/>
    </row>
    <row r="34" spans="1:43" s="51" customFormat="1" ht="26.25" customHeight="1" x14ac:dyDescent="0.15">
      <c r="A34" s="283"/>
      <c r="B34" s="283"/>
      <c r="C34" s="73"/>
      <c r="D34" s="229"/>
      <c r="E34" s="229"/>
      <c r="F34" s="229"/>
      <c r="G34" s="229"/>
      <c r="H34" s="229"/>
      <c r="I34" s="229"/>
      <c r="J34" s="229">
        <v>25</v>
      </c>
      <c r="K34" s="229"/>
      <c r="L34" s="229"/>
      <c r="M34" s="77"/>
      <c r="N34" s="77"/>
      <c r="O34" s="296"/>
      <c r="P34" s="296"/>
      <c r="Q34" s="56"/>
      <c r="R34" s="286">
        <f t="shared" si="10"/>
        <v>0</v>
      </c>
      <c r="S34" s="287"/>
      <c r="T34" s="287"/>
      <c r="U34" s="287"/>
      <c r="V34" s="288"/>
      <c r="W34" s="75"/>
      <c r="X34" s="293"/>
      <c r="Y34" s="294"/>
      <c r="Z34" s="294"/>
      <c r="AA34" s="295"/>
      <c r="AB34" s="296">
        <f>R34-X34</f>
        <v>0</v>
      </c>
      <c r="AC34" s="296"/>
      <c r="AD34" s="296"/>
      <c r="AE34" s="52"/>
      <c r="AF34" s="52"/>
    </row>
    <row r="35" spans="1:43" s="51" customFormat="1" ht="26.25" customHeight="1" x14ac:dyDescent="0.1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277" t="s">
        <v>73</v>
      </c>
      <c r="S35" s="278"/>
      <c r="T35" s="278"/>
      <c r="U35" s="278"/>
      <c r="V35" s="278"/>
      <c r="W35" s="71"/>
      <c r="X35" s="293"/>
      <c r="Y35" s="294"/>
      <c r="Z35" s="294"/>
      <c r="AA35" s="295"/>
      <c r="AB35" s="290">
        <f>SUM(AB32:AD34)</f>
        <v>0</v>
      </c>
      <c r="AC35" s="290"/>
      <c r="AD35" s="291"/>
    </row>
    <row r="36" spans="1:43" ht="14.25" x14ac:dyDescent="0.1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spans="1:43" ht="15" thickBot="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spans="1:43" ht="33" customHeight="1" thickTop="1" x14ac:dyDescent="0.15">
      <c r="A38" s="57"/>
      <c r="B38" s="58"/>
      <c r="C38" s="307">
        <f>+N2</f>
        <v>11</v>
      </c>
      <c r="D38" s="308"/>
      <c r="E38" s="309" t="s">
        <v>124</v>
      </c>
      <c r="F38" s="309"/>
      <c r="G38" s="309"/>
      <c r="H38" s="309"/>
      <c r="I38" s="309"/>
      <c r="J38" s="309"/>
      <c r="K38" s="309"/>
      <c r="L38" s="310"/>
      <c r="M38" s="311" t="e">
        <f>AP20+AB29+AB35</f>
        <v>#REF!</v>
      </c>
      <c r="N38" s="312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298" t="s">
        <v>7</v>
      </c>
      <c r="AQ38" s="22"/>
    </row>
    <row r="39" spans="1:43" ht="33" customHeight="1" thickBot="1" x14ac:dyDescent="0.2">
      <c r="A39" s="300" t="s">
        <v>74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2"/>
      <c r="M39" s="314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299"/>
      <c r="AQ39" s="22"/>
    </row>
    <row r="40" spans="1:43" ht="24.75" customHeight="1" thickTop="1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6"/>
      <c r="AQ40" s="22"/>
    </row>
    <row r="41" spans="1:43" ht="14.25" x14ac:dyDescent="0.1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</row>
    <row r="42" spans="1:43" s="13" customFormat="1" ht="30.75" customHeight="1" x14ac:dyDescent="0.2">
      <c r="A42" s="40" t="s">
        <v>75</v>
      </c>
      <c r="B42" s="40"/>
      <c r="C42" s="40"/>
      <c r="D42" s="40"/>
      <c r="E42" s="40"/>
      <c r="F42" s="40"/>
      <c r="G42" s="40"/>
      <c r="H42" s="40"/>
      <c r="I42" s="41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2"/>
      <c r="AL42" s="42"/>
      <c r="AM42" s="42"/>
      <c r="AN42" s="42"/>
      <c r="AO42" s="42"/>
      <c r="AP42" s="42"/>
      <c r="AQ42" s="42"/>
    </row>
    <row r="43" spans="1:43" s="13" customFormat="1" ht="30.75" customHeight="1" x14ac:dyDescent="0.2">
      <c r="A43" s="40"/>
      <c r="B43" s="40"/>
      <c r="C43" s="40"/>
      <c r="D43" s="40"/>
      <c r="E43" s="40"/>
      <c r="F43" s="40"/>
      <c r="G43" s="40"/>
      <c r="H43" s="40"/>
      <c r="I43" s="41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2"/>
      <c r="AL43" s="42"/>
      <c r="AM43" s="42"/>
      <c r="AN43" s="42"/>
      <c r="AO43" s="42"/>
      <c r="AP43" s="42"/>
      <c r="AQ43" s="42"/>
    </row>
    <row r="44" spans="1:43" s="13" customFormat="1" ht="30.75" customHeight="1" x14ac:dyDescent="0.2">
      <c r="A44" s="40" t="s">
        <v>76</v>
      </c>
      <c r="B44" s="40"/>
      <c r="C44" s="40"/>
      <c r="D44" s="40"/>
      <c r="E44" s="40"/>
      <c r="F44" s="40"/>
      <c r="G44" s="40"/>
      <c r="H44" s="303" t="e">
        <f>+O7</f>
        <v>#REF!</v>
      </c>
      <c r="I44" s="304"/>
      <c r="J44" s="305"/>
      <c r="K44" s="40" t="s">
        <v>77</v>
      </c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2"/>
      <c r="AL44" s="42"/>
      <c r="AM44" s="42"/>
      <c r="AN44" s="42"/>
      <c r="AO44" s="42"/>
      <c r="AP44" s="42"/>
      <c r="AQ44" s="42"/>
    </row>
    <row r="45" spans="1:43" s="13" customFormat="1" ht="30.75" customHeight="1" x14ac:dyDescent="0.2">
      <c r="A45" s="40"/>
      <c r="B45" s="40"/>
      <c r="C45" s="40"/>
      <c r="D45" s="40"/>
      <c r="E45" s="40"/>
      <c r="F45" s="40"/>
      <c r="G45" s="40"/>
      <c r="H45" s="40"/>
      <c r="I45" s="41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2"/>
      <c r="AL45" s="42"/>
      <c r="AM45" s="42"/>
      <c r="AN45" s="42"/>
      <c r="AO45" s="42"/>
      <c r="AP45" s="42"/>
      <c r="AQ45" s="42"/>
    </row>
    <row r="46" spans="1:43" s="45" customFormat="1" ht="30.75" customHeight="1" x14ac:dyDescent="0.25">
      <c r="A46" s="43" t="s">
        <v>78</v>
      </c>
      <c r="B46" s="43"/>
      <c r="C46" s="43"/>
      <c r="D46" s="43"/>
      <c r="E46" s="43"/>
      <c r="F46" s="43"/>
      <c r="G46" s="43"/>
      <c r="H46" s="43"/>
      <c r="I46" s="6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 t="s">
        <v>79</v>
      </c>
      <c r="U46" s="43"/>
      <c r="V46" s="43"/>
      <c r="W46" s="43"/>
      <c r="X46" s="43"/>
      <c r="Y46" s="43"/>
      <c r="Z46" s="43"/>
      <c r="AA46" s="43"/>
      <c r="AB46" s="63"/>
      <c r="AC46" s="43"/>
      <c r="AD46" s="43"/>
      <c r="AE46" s="43"/>
      <c r="AF46" s="43"/>
      <c r="AG46" s="43"/>
      <c r="AH46" s="43"/>
      <c r="AI46" s="43"/>
      <c r="AJ46" s="43"/>
      <c r="AK46" s="44"/>
      <c r="AL46" s="44"/>
      <c r="AM46" s="44"/>
      <c r="AN46" s="44"/>
      <c r="AO46" s="44"/>
      <c r="AP46" s="44"/>
      <c r="AQ46" s="44"/>
    </row>
    <row r="47" spans="1:43" s="45" customFormat="1" ht="30.75" customHeight="1" x14ac:dyDescent="0.25">
      <c r="A47" s="43"/>
      <c r="B47" s="43"/>
      <c r="C47" s="43"/>
      <c r="D47" s="43"/>
      <c r="E47" s="43"/>
      <c r="F47" s="43"/>
      <c r="G47" s="43"/>
      <c r="H47" s="43"/>
      <c r="I47" s="6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63"/>
      <c r="AC47" s="43"/>
      <c r="AD47" s="43"/>
      <c r="AE47" s="43"/>
      <c r="AF47" s="43"/>
      <c r="AG47" s="43"/>
      <c r="AH47" s="43"/>
      <c r="AI47" s="43"/>
      <c r="AJ47" s="43"/>
      <c r="AK47" s="44"/>
      <c r="AL47" s="44"/>
      <c r="AM47" s="44"/>
      <c r="AN47" s="44"/>
      <c r="AO47" s="44"/>
      <c r="AP47" s="44"/>
      <c r="AQ47" s="44"/>
    </row>
    <row r="48" spans="1:43" s="45" customFormat="1" ht="30.75" customHeight="1" x14ac:dyDescent="0.25">
      <c r="A48" s="43"/>
      <c r="B48" s="43"/>
      <c r="C48" s="43"/>
      <c r="D48" s="43"/>
      <c r="E48" s="306" t="s">
        <v>80</v>
      </c>
      <c r="F48" s="306"/>
      <c r="G48" s="306"/>
      <c r="H48" s="306"/>
      <c r="I48" s="63"/>
      <c r="J48" s="306" t="s">
        <v>81</v>
      </c>
      <c r="K48" s="306"/>
      <c r="L48" s="306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306" t="s">
        <v>80</v>
      </c>
      <c r="Y48" s="306"/>
      <c r="Z48" s="306"/>
      <c r="AA48" s="306"/>
      <c r="AB48" s="63"/>
      <c r="AC48" s="306" t="s">
        <v>81</v>
      </c>
      <c r="AD48" s="306"/>
      <c r="AE48" s="306"/>
      <c r="AF48" s="43"/>
      <c r="AG48" s="43"/>
      <c r="AH48" s="43"/>
      <c r="AI48" s="43"/>
      <c r="AJ48" s="43"/>
      <c r="AK48" s="44"/>
      <c r="AL48" s="44"/>
      <c r="AM48" s="44"/>
      <c r="AN48" s="44"/>
      <c r="AO48" s="44"/>
      <c r="AP48" s="44"/>
      <c r="AQ48" s="44"/>
    </row>
    <row r="49" spans="1:43" s="45" customFormat="1" ht="30.75" customHeight="1" x14ac:dyDescent="0.25">
      <c r="A49" s="306" t="s">
        <v>82</v>
      </c>
      <c r="B49" s="306"/>
      <c r="C49" s="306"/>
      <c r="D49" s="306"/>
      <c r="E49" s="316" t="e">
        <f>+内訳4月!#REF!</f>
        <v>#REF!</v>
      </c>
      <c r="F49" s="317"/>
      <c r="G49" s="317"/>
      <c r="H49" s="318"/>
      <c r="I49" s="63" t="s">
        <v>83</v>
      </c>
      <c r="J49" s="316" t="e">
        <f>$O$7</f>
        <v>#REF!</v>
      </c>
      <c r="K49" s="317"/>
      <c r="L49" s="318"/>
      <c r="M49" s="63" t="s">
        <v>84</v>
      </c>
      <c r="N49" s="319" t="e">
        <f>E49*J49</f>
        <v>#REF!</v>
      </c>
      <c r="O49" s="320"/>
      <c r="P49" s="320"/>
      <c r="Q49" s="321"/>
      <c r="R49" s="43"/>
      <c r="S49" s="43"/>
      <c r="T49" s="306" t="s">
        <v>82</v>
      </c>
      <c r="U49" s="306"/>
      <c r="V49" s="306"/>
      <c r="W49" s="306"/>
      <c r="X49" s="316">
        <f>+内訳4月!K49</f>
        <v>0</v>
      </c>
      <c r="Y49" s="317"/>
      <c r="Z49" s="317"/>
      <c r="AA49" s="318"/>
      <c r="AB49" s="63" t="s">
        <v>83</v>
      </c>
      <c r="AC49" s="316" t="e">
        <f>$O$7</f>
        <v>#REF!</v>
      </c>
      <c r="AD49" s="317"/>
      <c r="AE49" s="318"/>
      <c r="AF49" s="63" t="s">
        <v>84</v>
      </c>
      <c r="AG49" s="319" t="e">
        <f>X49*AC49</f>
        <v>#REF!</v>
      </c>
      <c r="AH49" s="320"/>
      <c r="AI49" s="320"/>
      <c r="AJ49" s="321"/>
      <c r="AK49" s="44"/>
      <c r="AL49" s="44"/>
      <c r="AM49" s="44"/>
      <c r="AN49" s="44"/>
      <c r="AO49" s="44"/>
      <c r="AP49" s="44"/>
      <c r="AQ49" s="44"/>
    </row>
    <row r="50" spans="1:43" s="45" customFormat="1" ht="30.75" customHeight="1" x14ac:dyDescent="0.25">
      <c r="A50" s="306" t="s">
        <v>85</v>
      </c>
      <c r="B50" s="306"/>
      <c r="C50" s="306"/>
      <c r="D50" s="306"/>
      <c r="E50" s="316" t="e">
        <f>+内訳4月!#REF!</f>
        <v>#REF!</v>
      </c>
      <c r="F50" s="317"/>
      <c r="G50" s="317"/>
      <c r="H50" s="318"/>
      <c r="I50" s="63" t="s">
        <v>83</v>
      </c>
      <c r="J50" s="316" t="e">
        <f>$O$7</f>
        <v>#REF!</v>
      </c>
      <c r="K50" s="317"/>
      <c r="L50" s="318"/>
      <c r="M50" s="63" t="s">
        <v>84</v>
      </c>
      <c r="N50" s="319" t="e">
        <f t="shared" ref="N50:N52" si="11">E50*J50</f>
        <v>#REF!</v>
      </c>
      <c r="O50" s="320"/>
      <c r="P50" s="320"/>
      <c r="Q50" s="321"/>
      <c r="R50" s="43"/>
      <c r="S50" s="43"/>
      <c r="T50" s="306" t="s">
        <v>85</v>
      </c>
      <c r="U50" s="306"/>
      <c r="V50" s="306"/>
      <c r="W50" s="306"/>
      <c r="X50" s="316">
        <f>+内訳4月!K50</f>
        <v>0</v>
      </c>
      <c r="Y50" s="317"/>
      <c r="Z50" s="317"/>
      <c r="AA50" s="318"/>
      <c r="AB50" s="63" t="s">
        <v>83</v>
      </c>
      <c r="AC50" s="316" t="e">
        <f>$O$7</f>
        <v>#REF!</v>
      </c>
      <c r="AD50" s="317"/>
      <c r="AE50" s="318"/>
      <c r="AF50" s="63" t="s">
        <v>84</v>
      </c>
      <c r="AG50" s="319" t="e">
        <f t="shared" ref="AG50:AG52" si="12">X50*AC50</f>
        <v>#REF!</v>
      </c>
      <c r="AH50" s="320"/>
      <c r="AI50" s="320"/>
      <c r="AJ50" s="321"/>
      <c r="AK50" s="44"/>
      <c r="AL50" s="44"/>
      <c r="AM50" s="44"/>
      <c r="AN50" s="44"/>
      <c r="AO50" s="44"/>
      <c r="AP50" s="44"/>
      <c r="AQ50" s="44"/>
    </row>
    <row r="51" spans="1:43" s="45" customFormat="1" ht="30.75" customHeight="1" x14ac:dyDescent="0.25">
      <c r="A51" s="306" t="s">
        <v>86</v>
      </c>
      <c r="B51" s="306"/>
      <c r="C51" s="306"/>
      <c r="D51" s="306"/>
      <c r="E51" s="316" t="e">
        <f>+内訳4月!#REF!</f>
        <v>#REF!</v>
      </c>
      <c r="F51" s="317"/>
      <c r="G51" s="317"/>
      <c r="H51" s="318"/>
      <c r="I51" s="63" t="s">
        <v>83</v>
      </c>
      <c r="J51" s="316" t="e">
        <f>$O$7</f>
        <v>#REF!</v>
      </c>
      <c r="K51" s="317"/>
      <c r="L51" s="318"/>
      <c r="M51" s="63" t="s">
        <v>84</v>
      </c>
      <c r="N51" s="319" t="e">
        <f t="shared" si="11"/>
        <v>#REF!</v>
      </c>
      <c r="O51" s="320"/>
      <c r="P51" s="320"/>
      <c r="Q51" s="321"/>
      <c r="R51" s="43"/>
      <c r="S51" s="43"/>
      <c r="T51" s="306" t="s">
        <v>86</v>
      </c>
      <c r="U51" s="306"/>
      <c r="V51" s="306"/>
      <c r="W51" s="306"/>
      <c r="X51" s="316">
        <f>+内訳4月!K51</f>
        <v>0</v>
      </c>
      <c r="Y51" s="317"/>
      <c r="Z51" s="317"/>
      <c r="AA51" s="318"/>
      <c r="AB51" s="63" t="s">
        <v>83</v>
      </c>
      <c r="AC51" s="316" t="e">
        <f>$O$7</f>
        <v>#REF!</v>
      </c>
      <c r="AD51" s="317"/>
      <c r="AE51" s="318"/>
      <c r="AF51" s="63" t="s">
        <v>84</v>
      </c>
      <c r="AG51" s="319" t="e">
        <f t="shared" si="12"/>
        <v>#REF!</v>
      </c>
      <c r="AH51" s="320"/>
      <c r="AI51" s="320"/>
      <c r="AJ51" s="321"/>
      <c r="AK51" s="44"/>
      <c r="AL51" s="44"/>
      <c r="AM51" s="44"/>
      <c r="AN51" s="44"/>
      <c r="AO51" s="44"/>
      <c r="AP51" s="44"/>
      <c r="AQ51" s="44"/>
    </row>
    <row r="52" spans="1:43" s="45" customFormat="1" ht="30.75" customHeight="1" x14ac:dyDescent="0.25">
      <c r="A52" s="306" t="s">
        <v>87</v>
      </c>
      <c r="B52" s="306"/>
      <c r="C52" s="306"/>
      <c r="D52" s="306"/>
      <c r="E52" s="316" t="e">
        <f>+内訳4月!#REF!</f>
        <v>#REF!</v>
      </c>
      <c r="F52" s="317"/>
      <c r="G52" s="317"/>
      <c r="H52" s="318"/>
      <c r="I52" s="63" t="s">
        <v>83</v>
      </c>
      <c r="J52" s="316" t="e">
        <f>$O$7</f>
        <v>#REF!</v>
      </c>
      <c r="K52" s="317"/>
      <c r="L52" s="318"/>
      <c r="M52" s="63" t="s">
        <v>84</v>
      </c>
      <c r="N52" s="319" t="e">
        <f t="shared" si="11"/>
        <v>#REF!</v>
      </c>
      <c r="O52" s="320"/>
      <c r="P52" s="320"/>
      <c r="Q52" s="321"/>
      <c r="R52" s="43"/>
      <c r="S52" s="43"/>
      <c r="T52" s="306" t="s">
        <v>87</v>
      </c>
      <c r="U52" s="306"/>
      <c r="V52" s="306"/>
      <c r="W52" s="306"/>
      <c r="X52" s="316">
        <f>+内訳4月!K52</f>
        <v>0</v>
      </c>
      <c r="Y52" s="317"/>
      <c r="Z52" s="317"/>
      <c r="AA52" s="318"/>
      <c r="AB52" s="63" t="s">
        <v>83</v>
      </c>
      <c r="AC52" s="316" t="e">
        <f>$O$7</f>
        <v>#REF!</v>
      </c>
      <c r="AD52" s="317"/>
      <c r="AE52" s="318"/>
      <c r="AF52" s="63" t="s">
        <v>84</v>
      </c>
      <c r="AG52" s="319" t="e">
        <f t="shared" si="12"/>
        <v>#REF!</v>
      </c>
      <c r="AH52" s="320"/>
      <c r="AI52" s="320"/>
      <c r="AJ52" s="321"/>
      <c r="AK52" s="44"/>
      <c r="AL52" s="44"/>
      <c r="AM52" s="44"/>
      <c r="AN52" s="44"/>
      <c r="AO52" s="44"/>
      <c r="AP52" s="44"/>
      <c r="AQ52" s="44"/>
    </row>
    <row r="53" spans="1:43" s="45" customFormat="1" ht="30.75" customHeight="1" x14ac:dyDescent="0.25">
      <c r="A53" s="43"/>
      <c r="B53" s="43"/>
      <c r="C53" s="43"/>
      <c r="D53" s="43"/>
      <c r="E53" s="43"/>
      <c r="F53" s="43"/>
      <c r="G53" s="43"/>
      <c r="H53" s="43"/>
      <c r="I53" s="6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4"/>
      <c r="AL53" s="44"/>
      <c r="AM53" s="44"/>
      <c r="AN53" s="44"/>
      <c r="AO53" s="44"/>
      <c r="AP53" s="44"/>
      <c r="AQ53" s="44"/>
    </row>
    <row r="54" spans="1:43" s="45" customFormat="1" ht="30.75" customHeight="1" x14ac:dyDescent="0.25">
      <c r="A54" s="43" t="s">
        <v>45</v>
      </c>
      <c r="B54" s="43"/>
      <c r="C54" s="43"/>
      <c r="D54" s="43"/>
      <c r="E54" s="43"/>
      <c r="F54" s="43"/>
      <c r="G54" s="43"/>
      <c r="H54" s="43"/>
      <c r="I54" s="6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4"/>
      <c r="AL54" s="44"/>
      <c r="AM54" s="44"/>
      <c r="AN54" s="44"/>
      <c r="AO54" s="44"/>
      <c r="AP54" s="44"/>
      <c r="AQ54" s="44"/>
    </row>
    <row r="55" spans="1:43" s="45" customFormat="1" ht="30.75" customHeight="1" x14ac:dyDescent="0.25">
      <c r="A55" s="43"/>
      <c r="B55" s="43"/>
      <c r="C55" s="43"/>
      <c r="D55" s="43"/>
      <c r="E55" s="306" t="s">
        <v>80</v>
      </c>
      <c r="F55" s="306"/>
      <c r="G55" s="306"/>
      <c r="H55" s="306"/>
      <c r="I55" s="63"/>
      <c r="J55" s="306" t="s">
        <v>88</v>
      </c>
      <c r="K55" s="306"/>
      <c r="L55" s="306"/>
      <c r="M55" s="306"/>
      <c r="N55" s="306"/>
      <c r="O55" s="306"/>
      <c r="P55" s="306"/>
      <c r="Q55" s="306"/>
      <c r="R55" s="306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4"/>
      <c r="AL55" s="44"/>
      <c r="AM55" s="44"/>
      <c r="AN55" s="44"/>
      <c r="AO55" s="44"/>
      <c r="AP55" s="44"/>
      <c r="AQ55" s="44"/>
    </row>
    <row r="56" spans="1:43" s="45" customFormat="1" ht="30.75" customHeight="1" x14ac:dyDescent="0.25">
      <c r="A56" s="43"/>
      <c r="B56" s="43"/>
      <c r="C56" s="43"/>
      <c r="D56" s="43"/>
      <c r="E56" s="306"/>
      <c r="F56" s="306"/>
      <c r="G56" s="306"/>
      <c r="H56" s="306"/>
      <c r="I56" s="63"/>
      <c r="J56" s="63"/>
      <c r="K56" s="63"/>
      <c r="L56" s="63"/>
      <c r="M56" s="63"/>
      <c r="N56" s="63"/>
      <c r="O56" s="306" t="s">
        <v>81</v>
      </c>
      <c r="P56" s="306"/>
      <c r="Q56" s="306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4"/>
      <c r="AL56" s="44"/>
      <c r="AM56" s="44"/>
      <c r="AN56" s="44"/>
      <c r="AO56" s="44"/>
      <c r="AP56" s="44"/>
      <c r="AQ56" s="44"/>
    </row>
    <row r="57" spans="1:43" s="45" customFormat="1" ht="30.75" customHeight="1" x14ac:dyDescent="0.25">
      <c r="A57" s="306" t="s">
        <v>89</v>
      </c>
      <c r="B57" s="306"/>
      <c r="C57" s="306"/>
      <c r="D57" s="306"/>
      <c r="E57" s="316" t="e">
        <f>+内訳4月!#REF!</f>
        <v>#REF!</v>
      </c>
      <c r="F57" s="317"/>
      <c r="G57" s="317"/>
      <c r="H57" s="318"/>
      <c r="I57" s="63" t="s">
        <v>90</v>
      </c>
      <c r="J57" s="43" t="s">
        <v>91</v>
      </c>
      <c r="K57" s="316" t="e">
        <f>+内訳4月!#REF!</f>
        <v>#REF!</v>
      </c>
      <c r="L57" s="317"/>
      <c r="M57" s="318"/>
      <c r="N57" s="43" t="s">
        <v>83</v>
      </c>
      <c r="O57" s="316" t="e">
        <f>$O$7</f>
        <v>#REF!</v>
      </c>
      <c r="P57" s="317"/>
      <c r="Q57" s="318"/>
      <c r="R57" s="43" t="s">
        <v>92</v>
      </c>
      <c r="S57" s="63" t="s">
        <v>84</v>
      </c>
      <c r="T57" s="319" t="e">
        <f>E57+(K57*O57)</f>
        <v>#REF!</v>
      </c>
      <c r="U57" s="320"/>
      <c r="V57" s="320"/>
      <c r="W57" s="321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4"/>
      <c r="AL57" s="44"/>
      <c r="AM57" s="44"/>
      <c r="AN57" s="44"/>
      <c r="AO57" s="44"/>
      <c r="AP57" s="44"/>
      <c r="AQ57" s="44"/>
    </row>
    <row r="58" spans="1:43" s="45" customFormat="1" ht="30.75" customHeight="1" x14ac:dyDescent="0.25">
      <c r="A58" s="43"/>
      <c r="B58" s="43"/>
      <c r="C58" s="43"/>
      <c r="D58" s="43"/>
      <c r="E58" s="43"/>
      <c r="F58" s="43"/>
      <c r="G58" s="43"/>
      <c r="H58" s="43"/>
      <c r="I58" s="6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4"/>
      <c r="AL58" s="44"/>
      <c r="AM58" s="44"/>
      <c r="AN58" s="44"/>
      <c r="AO58" s="44"/>
      <c r="AP58" s="44"/>
      <c r="AQ58" s="44"/>
    </row>
    <row r="59" spans="1:43" s="45" customFormat="1" ht="30.75" customHeight="1" x14ac:dyDescent="0.25">
      <c r="A59" s="43" t="s">
        <v>93</v>
      </c>
      <c r="B59" s="43"/>
      <c r="C59" s="43"/>
      <c r="D59" s="43"/>
      <c r="E59" s="43"/>
      <c r="F59" s="43"/>
      <c r="G59" s="43"/>
      <c r="H59" s="43"/>
      <c r="I59" s="6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4"/>
      <c r="AL59" s="44"/>
      <c r="AM59" s="44"/>
      <c r="AN59" s="44"/>
      <c r="AO59" s="44"/>
      <c r="AP59" s="44"/>
      <c r="AQ59" s="44"/>
    </row>
    <row r="60" spans="1:43" s="45" customFormat="1" ht="30.75" customHeight="1" x14ac:dyDescent="0.25">
      <c r="A60" s="43"/>
      <c r="B60" s="43"/>
      <c r="C60" s="43"/>
      <c r="D60" s="43"/>
      <c r="E60" s="306" t="s">
        <v>80</v>
      </c>
      <c r="F60" s="306"/>
      <c r="G60" s="306"/>
      <c r="H60" s="306"/>
      <c r="I60" s="63"/>
      <c r="J60" s="306" t="s">
        <v>88</v>
      </c>
      <c r="K60" s="306"/>
      <c r="L60" s="306"/>
      <c r="M60" s="306"/>
      <c r="N60" s="306"/>
      <c r="O60" s="306"/>
      <c r="P60" s="306"/>
      <c r="Q60" s="306"/>
      <c r="R60" s="306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4"/>
      <c r="AL60" s="44"/>
      <c r="AM60" s="44"/>
      <c r="AN60" s="44"/>
      <c r="AO60" s="44"/>
      <c r="AP60" s="44"/>
      <c r="AQ60" s="44"/>
    </row>
    <row r="61" spans="1:43" s="45" customFormat="1" ht="30.75" customHeight="1" x14ac:dyDescent="0.25">
      <c r="A61" s="43"/>
      <c r="B61" s="43"/>
      <c r="C61" s="43"/>
      <c r="D61" s="43"/>
      <c r="E61" s="306"/>
      <c r="F61" s="306"/>
      <c r="G61" s="306"/>
      <c r="H61" s="306"/>
      <c r="I61" s="63"/>
      <c r="J61" s="63"/>
      <c r="K61" s="63"/>
      <c r="L61" s="63"/>
      <c r="M61" s="63"/>
      <c r="N61" s="63"/>
      <c r="O61" s="306" t="s">
        <v>81</v>
      </c>
      <c r="P61" s="306"/>
      <c r="Q61" s="306"/>
      <c r="R61" s="43"/>
      <c r="S61" s="43"/>
      <c r="T61" s="306" t="s">
        <v>94</v>
      </c>
      <c r="U61" s="306"/>
      <c r="V61" s="306"/>
      <c r="W61" s="306"/>
      <c r="X61" s="306"/>
      <c r="Y61" s="306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4"/>
      <c r="AL61" s="44"/>
      <c r="AM61" s="44"/>
      <c r="AN61" s="44"/>
      <c r="AO61" s="44"/>
      <c r="AP61" s="44"/>
      <c r="AQ61" s="44"/>
    </row>
    <row r="62" spans="1:43" s="45" customFormat="1" ht="30.75" customHeight="1" x14ac:dyDescent="0.25">
      <c r="A62" s="306" t="s">
        <v>89</v>
      </c>
      <c r="B62" s="306"/>
      <c r="C62" s="306"/>
      <c r="D62" s="306"/>
      <c r="E62" s="316" t="e">
        <f>+内訳4月!#REF!</f>
        <v>#REF!</v>
      </c>
      <c r="F62" s="317"/>
      <c r="G62" s="317"/>
      <c r="H62" s="318"/>
      <c r="I62" s="63" t="s">
        <v>90</v>
      </c>
      <c r="J62" s="43" t="s">
        <v>91</v>
      </c>
      <c r="K62" s="316" t="e">
        <f>内訳4月!#REF!</f>
        <v>#REF!</v>
      </c>
      <c r="L62" s="317"/>
      <c r="M62" s="318"/>
      <c r="N62" s="43" t="s">
        <v>83</v>
      </c>
      <c r="O62" s="316" t="e">
        <f>$O$7</f>
        <v>#REF!</v>
      </c>
      <c r="P62" s="317"/>
      <c r="Q62" s="318"/>
      <c r="R62" s="43" t="s">
        <v>92</v>
      </c>
      <c r="S62" s="43" t="s">
        <v>95</v>
      </c>
      <c r="T62" s="316">
        <f>+AO20</f>
        <v>53</v>
      </c>
      <c r="U62" s="317"/>
      <c r="V62" s="317"/>
      <c r="W62" s="317"/>
      <c r="X62" s="317"/>
      <c r="Y62" s="318"/>
      <c r="Z62" s="63" t="s">
        <v>84</v>
      </c>
      <c r="AA62" s="319" t="e">
        <f>ROUNDDOWN((E62+(K62*O62))/T62,-1)</f>
        <v>#REF!</v>
      </c>
      <c r="AB62" s="320"/>
      <c r="AC62" s="320"/>
      <c r="AD62" s="321"/>
      <c r="AE62" s="43"/>
      <c r="AF62" s="43"/>
      <c r="AG62" s="43"/>
      <c r="AH62" s="43"/>
      <c r="AI62" s="43"/>
      <c r="AJ62" s="43"/>
      <c r="AK62" s="44"/>
      <c r="AL62" s="44"/>
      <c r="AM62" s="44"/>
      <c r="AN62" s="44"/>
      <c r="AO62" s="44"/>
      <c r="AP62" s="44"/>
      <c r="AQ62" s="44"/>
    </row>
    <row r="63" spans="1:43" s="45" customFormat="1" ht="30.75" customHeight="1" x14ac:dyDescent="0.25">
      <c r="A63" s="43"/>
      <c r="B63" s="43"/>
      <c r="C63" s="43"/>
      <c r="D63" s="43"/>
      <c r="E63" s="43"/>
      <c r="F63" s="43"/>
      <c r="G63" s="43"/>
      <c r="H63" s="43"/>
      <c r="I63" s="6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4"/>
      <c r="AL63" s="44"/>
      <c r="AM63" s="44"/>
      <c r="AN63" s="44"/>
      <c r="AO63" s="44"/>
      <c r="AP63" s="44"/>
      <c r="AQ63" s="44"/>
    </row>
    <row r="64" spans="1:43" s="45" customFormat="1" ht="30.75" customHeight="1" x14ac:dyDescent="0.25">
      <c r="A64" s="43" t="s">
        <v>96</v>
      </c>
      <c r="B64" s="43"/>
      <c r="C64" s="43"/>
      <c r="D64" s="43"/>
      <c r="E64" s="43"/>
      <c r="F64" s="43"/>
      <c r="G64" s="43"/>
      <c r="H64" s="43"/>
      <c r="I64" s="6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4"/>
      <c r="AL64" s="44"/>
      <c r="AM64" s="44"/>
      <c r="AN64" s="44"/>
      <c r="AO64" s="44"/>
      <c r="AP64" s="44"/>
      <c r="AQ64" s="44"/>
    </row>
    <row r="65" spans="1:43" s="45" customFormat="1" ht="30.75" customHeight="1" x14ac:dyDescent="0.25">
      <c r="A65" s="43"/>
      <c r="B65" s="43"/>
      <c r="C65" s="43"/>
      <c r="D65" s="43"/>
      <c r="E65" s="306" t="s">
        <v>80</v>
      </c>
      <c r="F65" s="306"/>
      <c r="G65" s="306"/>
      <c r="H65" s="306"/>
      <c r="I65" s="63"/>
      <c r="J65" s="306" t="s">
        <v>88</v>
      </c>
      <c r="K65" s="306"/>
      <c r="L65" s="306"/>
      <c r="M65" s="306"/>
      <c r="N65" s="306"/>
      <c r="O65" s="306"/>
      <c r="P65" s="306"/>
      <c r="Q65" s="306"/>
      <c r="R65" s="306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4"/>
      <c r="AL65" s="44"/>
      <c r="AM65" s="44"/>
      <c r="AN65" s="44"/>
      <c r="AO65" s="44"/>
      <c r="AP65" s="44"/>
      <c r="AQ65" s="44"/>
    </row>
    <row r="66" spans="1:43" s="45" customFormat="1" ht="30.75" customHeight="1" x14ac:dyDescent="0.25">
      <c r="A66" s="43"/>
      <c r="B66" s="43"/>
      <c r="C66" s="43"/>
      <c r="D66" s="43"/>
      <c r="E66" s="306"/>
      <c r="F66" s="306"/>
      <c r="G66" s="306"/>
      <c r="H66" s="306"/>
      <c r="I66" s="63"/>
      <c r="J66" s="63"/>
      <c r="K66" s="63"/>
      <c r="L66" s="63"/>
      <c r="M66" s="63"/>
      <c r="N66" s="63"/>
      <c r="O66" s="306" t="s">
        <v>81</v>
      </c>
      <c r="P66" s="306"/>
      <c r="Q66" s="306"/>
      <c r="R66" s="43"/>
      <c r="S66" s="43"/>
      <c r="T66" s="306" t="s">
        <v>94</v>
      </c>
      <c r="U66" s="306"/>
      <c r="V66" s="306"/>
      <c r="W66" s="306"/>
      <c r="X66" s="306"/>
      <c r="Y66" s="306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4"/>
      <c r="AL66" s="44"/>
      <c r="AM66" s="44"/>
      <c r="AN66" s="44"/>
      <c r="AO66" s="44"/>
      <c r="AP66" s="44"/>
      <c r="AQ66" s="44"/>
    </row>
    <row r="67" spans="1:43" s="45" customFormat="1" ht="30.75" customHeight="1" x14ac:dyDescent="0.25">
      <c r="A67" s="306" t="s">
        <v>89</v>
      </c>
      <c r="B67" s="306"/>
      <c r="C67" s="306"/>
      <c r="D67" s="306"/>
      <c r="E67" s="316" t="e">
        <f>+内訳4月!#REF!</f>
        <v>#REF!</v>
      </c>
      <c r="F67" s="317"/>
      <c r="G67" s="317"/>
      <c r="H67" s="318"/>
      <c r="I67" s="63" t="s">
        <v>90</v>
      </c>
      <c r="J67" s="43" t="s">
        <v>91</v>
      </c>
      <c r="K67" s="316">
        <v>460</v>
      </c>
      <c r="L67" s="317"/>
      <c r="M67" s="318"/>
      <c r="N67" s="43" t="s">
        <v>83</v>
      </c>
      <c r="O67" s="316" t="e">
        <f>$O$7</f>
        <v>#REF!</v>
      </c>
      <c r="P67" s="317"/>
      <c r="Q67" s="318"/>
      <c r="R67" s="43" t="s">
        <v>92</v>
      </c>
      <c r="S67" s="43" t="s">
        <v>95</v>
      </c>
      <c r="T67" s="316">
        <f>+T62</f>
        <v>53</v>
      </c>
      <c r="U67" s="317"/>
      <c r="V67" s="317"/>
      <c r="W67" s="317"/>
      <c r="X67" s="317"/>
      <c r="Y67" s="318"/>
      <c r="Z67" s="63" t="s">
        <v>84</v>
      </c>
      <c r="AA67" s="319" t="e">
        <f>ROUNDDOWN((E67+(K67*O67))/T67,-1)</f>
        <v>#REF!</v>
      </c>
      <c r="AB67" s="320"/>
      <c r="AC67" s="320"/>
      <c r="AD67" s="321"/>
      <c r="AE67" s="43"/>
      <c r="AF67" s="43"/>
      <c r="AG67" s="43"/>
      <c r="AH67" s="43"/>
      <c r="AI67" s="43"/>
      <c r="AJ67" s="43"/>
      <c r="AK67" s="44"/>
      <c r="AL67" s="44"/>
      <c r="AM67" s="44"/>
      <c r="AN67" s="44"/>
      <c r="AO67" s="44"/>
      <c r="AP67" s="44"/>
      <c r="AQ67" s="44"/>
    </row>
    <row r="68" spans="1:43" s="45" customFormat="1" ht="30.75" customHeight="1" x14ac:dyDescent="0.25">
      <c r="A68" s="43"/>
      <c r="B68" s="43"/>
      <c r="C68" s="43"/>
      <c r="D68" s="43"/>
      <c r="E68" s="43"/>
      <c r="F68" s="43"/>
      <c r="G68" s="43"/>
      <c r="H68" s="43"/>
      <c r="I68" s="6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4"/>
      <c r="AL68" s="44"/>
      <c r="AM68" s="44"/>
      <c r="AN68" s="44"/>
      <c r="AO68" s="44"/>
      <c r="AP68" s="44"/>
      <c r="AQ68" s="44"/>
    </row>
    <row r="69" spans="1:43" s="45" customFormat="1" ht="30.75" customHeight="1" x14ac:dyDescent="0.25">
      <c r="A69" s="43" t="s">
        <v>46</v>
      </c>
      <c r="B69" s="43"/>
      <c r="C69" s="43"/>
      <c r="D69" s="43"/>
      <c r="E69" s="43"/>
      <c r="F69" s="43"/>
      <c r="G69" s="43"/>
      <c r="H69" s="43"/>
      <c r="I69" s="6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4"/>
      <c r="AL69" s="44"/>
      <c r="AM69" s="44"/>
      <c r="AN69" s="44"/>
      <c r="AO69" s="44"/>
      <c r="AP69" s="44"/>
      <c r="AQ69" s="44"/>
    </row>
    <row r="70" spans="1:43" s="45" customFormat="1" ht="30.75" customHeight="1" x14ac:dyDescent="0.25">
      <c r="A70" s="43"/>
      <c r="B70" s="43"/>
      <c r="C70" s="43"/>
      <c r="D70" s="43"/>
      <c r="E70" s="306" t="s">
        <v>80</v>
      </c>
      <c r="F70" s="306"/>
      <c r="G70" s="306"/>
      <c r="H70" s="306"/>
      <c r="I70" s="63"/>
      <c r="J70" s="306" t="s">
        <v>88</v>
      </c>
      <c r="K70" s="306"/>
      <c r="L70" s="306"/>
      <c r="M70" s="306"/>
      <c r="N70" s="306"/>
      <c r="O70" s="306"/>
      <c r="P70" s="306"/>
      <c r="Q70" s="306"/>
      <c r="R70" s="306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4"/>
      <c r="AL70" s="44"/>
      <c r="AM70" s="44"/>
      <c r="AN70" s="44"/>
      <c r="AO70" s="44"/>
      <c r="AP70" s="44"/>
      <c r="AQ70" s="44"/>
    </row>
    <row r="71" spans="1:43" s="45" customFormat="1" ht="30.75" customHeight="1" x14ac:dyDescent="0.25">
      <c r="A71" s="43"/>
      <c r="B71" s="43"/>
      <c r="C71" s="43"/>
      <c r="D71" s="43"/>
      <c r="E71" s="306"/>
      <c r="F71" s="306"/>
      <c r="G71" s="306"/>
      <c r="H71" s="306"/>
      <c r="I71" s="63"/>
      <c r="J71" s="63"/>
      <c r="K71" s="63"/>
      <c r="L71" s="63"/>
      <c r="M71" s="63"/>
      <c r="N71" s="63"/>
      <c r="O71" s="306" t="s">
        <v>81</v>
      </c>
      <c r="P71" s="306"/>
      <c r="Q71" s="306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4"/>
      <c r="AL71" s="44"/>
      <c r="AM71" s="44"/>
      <c r="AN71" s="44"/>
      <c r="AO71" s="44"/>
      <c r="AP71" s="44"/>
      <c r="AQ71" s="44"/>
    </row>
    <row r="72" spans="1:43" s="45" customFormat="1" ht="30.75" customHeight="1" x14ac:dyDescent="0.25">
      <c r="A72" s="306" t="s">
        <v>89</v>
      </c>
      <c r="B72" s="306"/>
      <c r="C72" s="306"/>
      <c r="D72" s="306"/>
      <c r="E72" s="316" t="e">
        <f>+内訳4月!#REF!</f>
        <v>#REF!</v>
      </c>
      <c r="F72" s="317"/>
      <c r="G72" s="317"/>
      <c r="H72" s="318"/>
      <c r="I72" s="63" t="s">
        <v>90</v>
      </c>
      <c r="J72" s="43" t="s">
        <v>91</v>
      </c>
      <c r="K72" s="316">
        <v>60</v>
      </c>
      <c r="L72" s="317"/>
      <c r="M72" s="318"/>
      <c r="N72" s="43" t="s">
        <v>83</v>
      </c>
      <c r="O72" s="316" t="e">
        <f>$O$7</f>
        <v>#REF!</v>
      </c>
      <c r="P72" s="317"/>
      <c r="Q72" s="318"/>
      <c r="R72" s="43" t="s">
        <v>92</v>
      </c>
      <c r="S72" s="63" t="s">
        <v>84</v>
      </c>
      <c r="T72" s="319" t="e">
        <f>E72+(K72*O72)</f>
        <v>#REF!</v>
      </c>
      <c r="U72" s="320"/>
      <c r="V72" s="320"/>
      <c r="W72" s="321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4"/>
      <c r="AL72" s="44"/>
      <c r="AM72" s="44"/>
      <c r="AN72" s="44"/>
      <c r="AO72" s="44"/>
      <c r="AP72" s="44"/>
      <c r="AQ72" s="44"/>
    </row>
    <row r="73" spans="1:43" s="45" customFormat="1" ht="30.75" customHeight="1" x14ac:dyDescent="0.25">
      <c r="A73" s="43"/>
      <c r="B73" s="43"/>
      <c r="C73" s="43"/>
      <c r="D73" s="43"/>
      <c r="E73" s="43"/>
      <c r="F73" s="43"/>
      <c r="G73" s="43"/>
      <c r="H73" s="43"/>
      <c r="I73" s="6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4"/>
      <c r="AL73" s="44"/>
      <c r="AM73" s="44"/>
      <c r="AN73" s="44"/>
      <c r="AO73" s="44"/>
      <c r="AP73" s="44"/>
      <c r="AQ73" s="44"/>
    </row>
    <row r="74" spans="1:43" s="45" customFormat="1" ht="30.75" customHeight="1" x14ac:dyDescent="0.25">
      <c r="A74" s="43" t="s">
        <v>33</v>
      </c>
      <c r="B74" s="43"/>
      <c r="C74" s="43"/>
      <c r="D74" s="43"/>
      <c r="E74" s="43"/>
      <c r="F74" s="43"/>
      <c r="G74" s="43"/>
      <c r="H74" s="43"/>
      <c r="I74" s="6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4"/>
      <c r="AL74" s="44"/>
      <c r="AM74" s="44"/>
      <c r="AN74" s="44"/>
      <c r="AO74" s="44"/>
      <c r="AP74" s="44"/>
      <c r="AQ74" s="44"/>
    </row>
    <row r="75" spans="1:43" s="45" customFormat="1" ht="30.75" customHeight="1" x14ac:dyDescent="0.25">
      <c r="A75" s="43"/>
      <c r="B75" s="43"/>
      <c r="C75" s="43"/>
      <c r="D75" s="43"/>
      <c r="E75" s="306" t="s">
        <v>80</v>
      </c>
      <c r="F75" s="306"/>
      <c r="G75" s="306"/>
      <c r="H75" s="306"/>
      <c r="I75" s="63"/>
      <c r="J75" s="306" t="s">
        <v>97</v>
      </c>
      <c r="K75" s="306"/>
      <c r="L75" s="306"/>
      <c r="M75" s="306"/>
      <c r="N75" s="306"/>
      <c r="O75" s="306"/>
      <c r="P75" s="306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4"/>
      <c r="AL75" s="44"/>
      <c r="AM75" s="44"/>
      <c r="AN75" s="44"/>
      <c r="AO75" s="44"/>
      <c r="AP75" s="44"/>
      <c r="AQ75" s="44"/>
    </row>
    <row r="76" spans="1:43" s="45" customFormat="1" ht="30.75" customHeight="1" x14ac:dyDescent="0.25">
      <c r="A76" s="43"/>
      <c r="B76" s="43"/>
      <c r="C76" s="43"/>
      <c r="D76" s="43"/>
      <c r="E76" s="306"/>
      <c r="F76" s="306"/>
      <c r="G76" s="306"/>
      <c r="H76" s="306"/>
      <c r="I76" s="63"/>
      <c r="J76" s="322"/>
      <c r="K76" s="322"/>
      <c r="L76" s="322"/>
      <c r="M76" s="322"/>
      <c r="N76" s="322"/>
      <c r="O76" s="322"/>
      <c r="P76" s="322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4"/>
      <c r="AL76" s="44"/>
      <c r="AM76" s="44"/>
      <c r="AN76" s="44"/>
      <c r="AO76" s="44"/>
      <c r="AP76" s="44"/>
      <c r="AQ76" s="44"/>
    </row>
    <row r="77" spans="1:43" s="45" customFormat="1" ht="30.75" customHeight="1" x14ac:dyDescent="0.25">
      <c r="A77" s="306" t="s">
        <v>89</v>
      </c>
      <c r="B77" s="306"/>
      <c r="C77" s="306"/>
      <c r="D77" s="306"/>
      <c r="E77" s="316" t="e">
        <f>+内訳4月!#REF!</f>
        <v>#REF!</v>
      </c>
      <c r="F77" s="317"/>
      <c r="G77" s="317"/>
      <c r="H77" s="318"/>
      <c r="I77" s="63" t="s">
        <v>95</v>
      </c>
      <c r="J77" s="316">
        <f>AO20</f>
        <v>53</v>
      </c>
      <c r="K77" s="317"/>
      <c r="L77" s="317"/>
      <c r="M77" s="317"/>
      <c r="N77" s="317"/>
      <c r="O77" s="317"/>
      <c r="P77" s="318"/>
      <c r="Q77" s="43"/>
      <c r="R77" s="43"/>
      <c r="S77" s="63" t="s">
        <v>84</v>
      </c>
      <c r="T77" s="319" t="e">
        <f>ROUNDDOWN(E77/J77,-1)</f>
        <v>#REF!</v>
      </c>
      <c r="U77" s="320"/>
      <c r="V77" s="320"/>
      <c r="W77" s="321"/>
      <c r="X77" s="43"/>
      <c r="Y77" s="43" t="s">
        <v>98</v>
      </c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4"/>
      <c r="AL77" s="44"/>
      <c r="AM77" s="44"/>
      <c r="AN77" s="44"/>
      <c r="AO77" s="44"/>
      <c r="AP77" s="44"/>
      <c r="AQ77" s="44"/>
    </row>
    <row r="78" spans="1:43" s="45" customFormat="1" ht="30.75" customHeight="1" x14ac:dyDescent="0.25">
      <c r="A78" s="43"/>
      <c r="B78" s="43"/>
      <c r="C78" s="43"/>
      <c r="D78" s="43"/>
      <c r="E78" s="43"/>
      <c r="F78" s="43"/>
      <c r="G78" s="43"/>
      <c r="H78" s="43"/>
      <c r="I78" s="6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4"/>
      <c r="AL78" s="44"/>
      <c r="AM78" s="44"/>
      <c r="AN78" s="44"/>
      <c r="AO78" s="44"/>
      <c r="AP78" s="44"/>
      <c r="AQ78" s="44"/>
    </row>
    <row r="79" spans="1:43" s="45" customFormat="1" ht="30.75" customHeight="1" x14ac:dyDescent="0.25">
      <c r="A79" s="43" t="s">
        <v>128</v>
      </c>
      <c r="B79" s="43"/>
      <c r="C79" s="43"/>
      <c r="D79" s="43"/>
      <c r="E79" s="43"/>
      <c r="F79" s="43"/>
      <c r="G79" s="43"/>
      <c r="H79" s="43"/>
      <c r="I79" s="6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4"/>
      <c r="AL79" s="44"/>
      <c r="AM79" s="44"/>
      <c r="AN79" s="44"/>
      <c r="AO79" s="44"/>
      <c r="AP79" s="44"/>
      <c r="AQ79" s="44"/>
    </row>
    <row r="80" spans="1:43" s="45" customFormat="1" ht="30.75" customHeight="1" x14ac:dyDescent="0.25">
      <c r="A80" s="43"/>
      <c r="B80" s="43"/>
      <c r="C80" s="43"/>
      <c r="D80" s="43"/>
      <c r="E80" s="306" t="s">
        <v>80</v>
      </c>
      <c r="F80" s="306"/>
      <c r="G80" s="306"/>
      <c r="H80" s="306"/>
      <c r="I80" s="63"/>
      <c r="J80" s="306" t="s">
        <v>97</v>
      </c>
      <c r="K80" s="306"/>
      <c r="L80" s="306"/>
      <c r="M80" s="306"/>
      <c r="N80" s="306"/>
      <c r="O80" s="306"/>
      <c r="P80" s="306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4"/>
      <c r="AL80" s="44"/>
      <c r="AM80" s="44"/>
      <c r="AN80" s="44"/>
      <c r="AO80" s="44"/>
      <c r="AP80" s="44"/>
      <c r="AQ80" s="44"/>
    </row>
    <row r="81" spans="1:49" s="45" customFormat="1" ht="30.75" customHeight="1" x14ac:dyDescent="0.25">
      <c r="A81" s="43"/>
      <c r="B81" s="43"/>
      <c r="C81" s="43"/>
      <c r="D81" s="43"/>
      <c r="E81" s="306"/>
      <c r="F81" s="306"/>
      <c r="G81" s="306"/>
      <c r="H81" s="306"/>
      <c r="I81" s="63"/>
      <c r="J81" s="322"/>
      <c r="K81" s="322"/>
      <c r="L81" s="322"/>
      <c r="M81" s="322"/>
      <c r="N81" s="322"/>
      <c r="O81" s="322"/>
      <c r="P81" s="322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4"/>
      <c r="AL81" s="44"/>
      <c r="AM81" s="44"/>
      <c r="AN81" s="44"/>
      <c r="AO81" s="44"/>
      <c r="AP81" s="44"/>
      <c r="AQ81" s="44"/>
    </row>
    <row r="82" spans="1:49" s="45" customFormat="1" ht="30.75" customHeight="1" x14ac:dyDescent="0.25">
      <c r="A82" s="306" t="s">
        <v>89</v>
      </c>
      <c r="B82" s="306"/>
      <c r="C82" s="306"/>
      <c r="D82" s="306"/>
      <c r="E82" s="316">
        <v>96840</v>
      </c>
      <c r="F82" s="317"/>
      <c r="G82" s="317"/>
      <c r="H82" s="318"/>
      <c r="I82" s="63" t="s">
        <v>95</v>
      </c>
      <c r="J82" s="316">
        <f>AO20</f>
        <v>53</v>
      </c>
      <c r="K82" s="317"/>
      <c r="L82" s="317"/>
      <c r="M82" s="317"/>
      <c r="N82" s="317"/>
      <c r="O82" s="317"/>
      <c r="P82" s="318"/>
      <c r="Q82" s="43"/>
      <c r="R82" s="43"/>
      <c r="S82" s="63" t="s">
        <v>84</v>
      </c>
      <c r="T82" s="319">
        <f>ROUNDDOWN(E82/J82,-1)</f>
        <v>1820</v>
      </c>
      <c r="U82" s="320"/>
      <c r="V82" s="320"/>
      <c r="W82" s="321"/>
      <c r="X82" s="43"/>
      <c r="Y82" s="43" t="s">
        <v>98</v>
      </c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4"/>
      <c r="AL82" s="44"/>
      <c r="AM82" s="44"/>
      <c r="AN82" s="44"/>
      <c r="AO82" s="44"/>
      <c r="AP82" s="44"/>
      <c r="AQ82" s="44"/>
    </row>
    <row r="83" spans="1:49" s="45" customFormat="1" ht="30.75" customHeight="1" x14ac:dyDescent="0.25">
      <c r="A83" s="43"/>
      <c r="B83" s="43"/>
      <c r="C83" s="43"/>
      <c r="D83" s="43"/>
      <c r="E83" s="43"/>
      <c r="F83" s="43"/>
      <c r="G83" s="43"/>
      <c r="H83" s="43"/>
      <c r="I83" s="6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4"/>
      <c r="AL83" s="44"/>
      <c r="AM83" s="44"/>
      <c r="AN83" s="44"/>
      <c r="AO83" s="44"/>
      <c r="AP83" s="44"/>
      <c r="AQ83" s="44"/>
    </row>
    <row r="84" spans="1:49" s="45" customFormat="1" ht="30.75" customHeight="1" x14ac:dyDescent="0.25">
      <c r="A84" s="46" t="s">
        <v>48</v>
      </c>
      <c r="B84" s="43"/>
      <c r="C84" s="43"/>
      <c r="D84" s="43"/>
      <c r="E84" s="43"/>
      <c r="F84" s="43"/>
      <c r="G84" s="43"/>
      <c r="H84" s="43"/>
      <c r="I84" s="6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4"/>
      <c r="AL84" s="44"/>
      <c r="AM84" s="44"/>
      <c r="AN84" s="44"/>
      <c r="AO84" s="44"/>
      <c r="AP84" s="44"/>
      <c r="AQ84" s="44"/>
    </row>
    <row r="85" spans="1:49" s="45" customFormat="1" ht="30.75" customHeight="1" x14ac:dyDescent="0.25">
      <c r="A85" s="43"/>
      <c r="B85" s="43"/>
      <c r="C85" s="43"/>
      <c r="D85" s="43"/>
      <c r="E85" s="306" t="s">
        <v>80</v>
      </c>
      <c r="F85" s="306"/>
      <c r="G85" s="306"/>
      <c r="H85" s="306"/>
      <c r="I85" s="63"/>
      <c r="J85" s="306" t="s">
        <v>88</v>
      </c>
      <c r="K85" s="306"/>
      <c r="L85" s="306"/>
      <c r="M85" s="306"/>
      <c r="N85" s="306"/>
      <c r="O85" s="306"/>
      <c r="P85" s="306"/>
      <c r="Q85" s="306"/>
      <c r="R85" s="306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4"/>
      <c r="AL85" s="44"/>
      <c r="AM85" s="44"/>
      <c r="AN85" s="44"/>
      <c r="AO85" s="44"/>
      <c r="AP85" s="44"/>
      <c r="AQ85" s="44"/>
    </row>
    <row r="86" spans="1:49" s="45" customFormat="1" ht="30.75" customHeight="1" x14ac:dyDescent="0.25">
      <c r="A86" s="43"/>
      <c r="B86" s="43"/>
      <c r="C86" s="43"/>
      <c r="D86" s="43"/>
      <c r="E86" s="306"/>
      <c r="F86" s="306"/>
      <c r="G86" s="306"/>
      <c r="H86" s="306"/>
      <c r="I86" s="63"/>
      <c r="J86" s="63"/>
      <c r="K86" s="63"/>
      <c r="L86" s="63"/>
      <c r="M86" s="63"/>
      <c r="N86" s="63"/>
      <c r="O86" s="306" t="s">
        <v>81</v>
      </c>
      <c r="P86" s="306"/>
      <c r="Q86" s="306"/>
      <c r="R86" s="43"/>
      <c r="S86" s="43"/>
      <c r="T86" s="326" t="s">
        <v>94</v>
      </c>
      <c r="U86" s="326"/>
      <c r="V86" s="326"/>
      <c r="W86" s="326"/>
      <c r="X86" s="326"/>
      <c r="Y86" s="326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4"/>
      <c r="AL86" s="44"/>
      <c r="AM86" s="44"/>
      <c r="AN86" s="44"/>
      <c r="AO86" s="44"/>
      <c r="AP86" s="44"/>
      <c r="AQ86" s="44"/>
    </row>
    <row r="87" spans="1:49" s="45" customFormat="1" ht="30.75" customHeight="1" x14ac:dyDescent="0.25">
      <c r="A87" s="306" t="s">
        <v>89</v>
      </c>
      <c r="B87" s="306"/>
      <c r="C87" s="306"/>
      <c r="D87" s="306"/>
      <c r="E87" s="316" t="e">
        <f>+内訳4月!#REF!</f>
        <v>#REF!</v>
      </c>
      <c r="F87" s="317"/>
      <c r="G87" s="317"/>
      <c r="H87" s="318"/>
      <c r="I87" s="63" t="s">
        <v>90</v>
      </c>
      <c r="J87" s="43" t="s">
        <v>91</v>
      </c>
      <c r="K87" s="316">
        <v>490</v>
      </c>
      <c r="L87" s="317"/>
      <c r="M87" s="318"/>
      <c r="N87" s="43" t="s">
        <v>83</v>
      </c>
      <c r="O87" s="316" t="e">
        <f>$O$7</f>
        <v>#REF!</v>
      </c>
      <c r="P87" s="317"/>
      <c r="Q87" s="318"/>
      <c r="R87" s="43" t="s">
        <v>92</v>
      </c>
      <c r="S87" s="43" t="s">
        <v>95</v>
      </c>
      <c r="T87" s="316">
        <f>+T67</f>
        <v>53</v>
      </c>
      <c r="U87" s="317"/>
      <c r="V87" s="317"/>
      <c r="W87" s="317"/>
      <c r="X87" s="317"/>
      <c r="Y87" s="318"/>
      <c r="Z87" s="63" t="s">
        <v>84</v>
      </c>
      <c r="AA87" s="323">
        <f>+IF(AJ7=AW7,AT87,0)</f>
        <v>0</v>
      </c>
      <c r="AB87" s="324"/>
      <c r="AC87" s="324"/>
      <c r="AD87" s="324"/>
      <c r="AE87" s="325"/>
      <c r="AF87" s="43"/>
      <c r="AG87" s="43"/>
      <c r="AH87" s="43"/>
      <c r="AI87" s="43"/>
      <c r="AJ87" s="43"/>
      <c r="AK87" s="44"/>
      <c r="AL87" s="44"/>
      <c r="AM87" s="44"/>
      <c r="AN87" s="44"/>
      <c r="AO87" s="44"/>
      <c r="AP87" s="44"/>
      <c r="AQ87" s="44"/>
      <c r="AT87" s="319" t="e">
        <f>ROUNDDOWN((E87+(K87*O87))/T87,-1)</f>
        <v>#REF!</v>
      </c>
      <c r="AU87" s="320"/>
      <c r="AV87" s="320"/>
      <c r="AW87" s="321"/>
    </row>
    <row r="88" spans="1:49" s="45" customFormat="1" ht="30.75" customHeight="1" x14ac:dyDescent="0.25">
      <c r="A88" s="43"/>
      <c r="B88" s="43"/>
      <c r="C88" s="43"/>
      <c r="D88" s="43"/>
      <c r="E88" s="43"/>
      <c r="F88" s="43"/>
      <c r="G88" s="43"/>
      <c r="H88" s="43"/>
      <c r="I88" s="6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4"/>
      <c r="AL88" s="44"/>
      <c r="AM88" s="44"/>
      <c r="AN88" s="44"/>
      <c r="AO88" s="44"/>
      <c r="AP88" s="44"/>
      <c r="AQ88" s="44"/>
    </row>
    <row r="89" spans="1:49" s="45" customFormat="1" ht="30.75" customHeight="1" x14ac:dyDescent="0.25">
      <c r="A89" s="46" t="s">
        <v>49</v>
      </c>
      <c r="B89" s="43"/>
      <c r="C89" s="43"/>
      <c r="D89" s="43"/>
      <c r="E89" s="43"/>
      <c r="F89" s="43"/>
      <c r="G89" s="43"/>
      <c r="H89" s="43"/>
      <c r="I89" s="6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4"/>
      <c r="AL89" s="44"/>
      <c r="AM89" s="44"/>
      <c r="AN89" s="44"/>
      <c r="AO89" s="44"/>
      <c r="AP89" s="44"/>
      <c r="AQ89" s="44"/>
    </row>
    <row r="90" spans="1:49" s="45" customFormat="1" ht="30.75" customHeight="1" x14ac:dyDescent="0.25">
      <c r="A90" s="43"/>
      <c r="B90" s="43"/>
      <c r="C90" s="43"/>
      <c r="D90" s="43"/>
      <c r="E90" s="306" t="s">
        <v>80</v>
      </c>
      <c r="F90" s="306"/>
      <c r="G90" s="306"/>
      <c r="H90" s="306"/>
      <c r="I90" s="63"/>
      <c r="J90" s="306" t="s">
        <v>88</v>
      </c>
      <c r="K90" s="306"/>
      <c r="L90" s="306"/>
      <c r="M90" s="306"/>
      <c r="N90" s="306"/>
      <c r="O90" s="306"/>
      <c r="P90" s="306"/>
      <c r="Q90" s="306"/>
      <c r="R90" s="306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4"/>
      <c r="AL90" s="44"/>
      <c r="AM90" s="44"/>
      <c r="AN90" s="44"/>
      <c r="AO90" s="44"/>
      <c r="AP90" s="44"/>
      <c r="AQ90" s="44"/>
    </row>
    <row r="91" spans="1:49" s="45" customFormat="1" ht="30.75" customHeight="1" x14ac:dyDescent="0.25">
      <c r="A91" s="43"/>
      <c r="B91" s="43"/>
      <c r="C91" s="43"/>
      <c r="D91" s="43"/>
      <c r="E91" s="306"/>
      <c r="F91" s="306"/>
      <c r="G91" s="306"/>
      <c r="H91" s="306"/>
      <c r="I91" s="63"/>
      <c r="J91" s="63"/>
      <c r="K91" s="63"/>
      <c r="L91" s="63"/>
      <c r="M91" s="63"/>
      <c r="N91" s="63"/>
      <c r="O91" s="306" t="s">
        <v>81</v>
      </c>
      <c r="P91" s="306"/>
      <c r="Q91" s="306"/>
      <c r="R91" s="43"/>
      <c r="S91" s="43"/>
      <c r="T91" s="326" t="s">
        <v>94</v>
      </c>
      <c r="U91" s="326"/>
      <c r="V91" s="326"/>
      <c r="W91" s="326"/>
      <c r="X91" s="326"/>
      <c r="Y91" s="326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4"/>
      <c r="AL91" s="44"/>
      <c r="AM91" s="44"/>
      <c r="AN91" s="44"/>
      <c r="AO91" s="44"/>
      <c r="AP91" s="44"/>
      <c r="AQ91" s="44"/>
    </row>
    <row r="92" spans="1:49" s="45" customFormat="1" ht="30.75" customHeight="1" x14ac:dyDescent="0.25">
      <c r="A92" s="306" t="s">
        <v>89</v>
      </c>
      <c r="B92" s="306"/>
      <c r="C92" s="306"/>
      <c r="D92" s="306"/>
      <c r="E92" s="316" t="e">
        <f>+内訳4月!#REF!</f>
        <v>#REF!</v>
      </c>
      <c r="F92" s="317"/>
      <c r="G92" s="317"/>
      <c r="H92" s="318"/>
      <c r="I92" s="63" t="s">
        <v>90</v>
      </c>
      <c r="J92" s="43" t="s">
        <v>91</v>
      </c>
      <c r="K92" s="316">
        <v>330</v>
      </c>
      <c r="L92" s="317"/>
      <c r="M92" s="318"/>
      <c r="N92" s="43" t="s">
        <v>83</v>
      </c>
      <c r="O92" s="316" t="e">
        <f>$O$7</f>
        <v>#REF!</v>
      </c>
      <c r="P92" s="317"/>
      <c r="Q92" s="318"/>
      <c r="R92" s="43" t="s">
        <v>92</v>
      </c>
      <c r="S92" s="43" t="s">
        <v>95</v>
      </c>
      <c r="T92" s="316">
        <f>+T87</f>
        <v>53</v>
      </c>
      <c r="U92" s="317"/>
      <c r="V92" s="317"/>
      <c r="W92" s="317"/>
      <c r="X92" s="317"/>
      <c r="Y92" s="318"/>
      <c r="Z92" s="63" t="s">
        <v>84</v>
      </c>
      <c r="AA92" s="323" t="e">
        <f>+IF(AJ7=AW8,AT92,0)</f>
        <v>#REF!</v>
      </c>
      <c r="AB92" s="324"/>
      <c r="AC92" s="324"/>
      <c r="AD92" s="324"/>
      <c r="AE92" s="325"/>
      <c r="AF92" s="43"/>
      <c r="AG92" s="43"/>
      <c r="AH92" s="43"/>
      <c r="AI92" s="43"/>
      <c r="AJ92" s="43"/>
      <c r="AK92" s="44"/>
      <c r="AL92" s="44"/>
      <c r="AM92" s="44"/>
      <c r="AN92" s="44"/>
      <c r="AO92" s="44"/>
      <c r="AP92" s="44"/>
      <c r="AQ92" s="44"/>
      <c r="AT92" s="319" t="e">
        <f>ROUNDDOWN((E92+(K92*O92))/T92,-1)</f>
        <v>#REF!</v>
      </c>
      <c r="AU92" s="320"/>
      <c r="AV92" s="320"/>
      <c r="AW92" s="321"/>
    </row>
    <row r="93" spans="1:49" ht="18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</row>
    <row r="94" spans="1:49" ht="18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</row>
    <row r="95" spans="1:49" ht="18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</row>
    <row r="96" spans="1:49" ht="18" x14ac:dyDescent="0.2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</row>
    <row r="97" spans="2:43" ht="18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</row>
    <row r="98" spans="2:43" ht="18" x14ac:dyDescent="0.2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</row>
    <row r="99" spans="2:43" ht="18" x14ac:dyDescent="0.2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</row>
    <row r="100" spans="2:43" ht="18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</row>
    <row r="101" spans="2:43" ht="18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</row>
    <row r="102" spans="2:43" ht="18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</row>
    <row r="103" spans="2:43" ht="18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</row>
    <row r="104" spans="2:43" ht="18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</row>
    <row r="105" spans="2:43" ht="18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</row>
    <row r="106" spans="2:43" ht="18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</row>
    <row r="107" spans="2:43" ht="18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</row>
    <row r="108" spans="2:43" ht="18" x14ac:dyDescent="0.2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</row>
    <row r="109" spans="2:43" ht="18" x14ac:dyDescent="0.2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</row>
    <row r="110" spans="2:43" ht="18" x14ac:dyDescent="0.2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</row>
    <row r="111" spans="2:43" ht="18" x14ac:dyDescent="0.2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</row>
    <row r="112" spans="2:43" ht="18" x14ac:dyDescent="0.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</row>
    <row r="113" spans="2:43" ht="18" x14ac:dyDescent="0.2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</row>
    <row r="114" spans="2:43" ht="18" x14ac:dyDescent="0.2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</row>
    <row r="115" spans="2:43" ht="18" x14ac:dyDescent="0.2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</row>
    <row r="116" spans="2:43" ht="18" x14ac:dyDescent="0.2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</row>
    <row r="117" spans="2:43" ht="18" x14ac:dyDescent="0.2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</row>
    <row r="118" spans="2:43" ht="18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</row>
    <row r="119" spans="2:43" ht="18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</row>
    <row r="120" spans="2:43" ht="18" x14ac:dyDescent="0.2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</row>
    <row r="121" spans="2:43" ht="18" x14ac:dyDescent="0.2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</row>
    <row r="122" spans="2:43" ht="18" x14ac:dyDescent="0.2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</row>
    <row r="123" spans="2:43" ht="18" x14ac:dyDescent="0.2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</row>
    <row r="124" spans="2:43" ht="18" x14ac:dyDescent="0.2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</row>
    <row r="125" spans="2:43" ht="18" x14ac:dyDescent="0.2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</row>
    <row r="126" spans="2:43" ht="18" x14ac:dyDescent="0.2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</row>
    <row r="127" spans="2:43" ht="18" x14ac:dyDescent="0.2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</row>
    <row r="128" spans="2:43" ht="18" x14ac:dyDescent="0.2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</row>
    <row r="129" spans="2:43" ht="18" x14ac:dyDescent="0.2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</row>
    <row r="130" spans="2:43" ht="18" x14ac:dyDescent="0.2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</row>
    <row r="131" spans="2:43" ht="18" x14ac:dyDescent="0.2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</row>
    <row r="132" spans="2:43" ht="18" x14ac:dyDescent="0.2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</row>
    <row r="133" spans="2:43" ht="18" x14ac:dyDescent="0.2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</row>
    <row r="134" spans="2:43" ht="18" x14ac:dyDescent="0.2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</row>
    <row r="135" spans="2:43" ht="18" x14ac:dyDescent="0.2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</row>
    <row r="136" spans="2:43" ht="18" x14ac:dyDescent="0.2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</row>
    <row r="137" spans="2:43" ht="18" x14ac:dyDescent="0.2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</row>
    <row r="138" spans="2:43" ht="18" x14ac:dyDescent="0.2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</row>
    <row r="139" spans="2:43" ht="18" x14ac:dyDescent="0.2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</row>
    <row r="140" spans="2:43" ht="18" x14ac:dyDescent="0.2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</row>
    <row r="141" spans="2:43" ht="18" x14ac:dyDescent="0.2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</row>
    <row r="142" spans="2:43" ht="18" x14ac:dyDescent="0.2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</row>
    <row r="143" spans="2:43" ht="18" x14ac:dyDescent="0.2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</row>
    <row r="144" spans="2:43" ht="18" x14ac:dyDescent="0.2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</row>
    <row r="145" spans="2:43" ht="18" x14ac:dyDescent="0.2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</row>
    <row r="146" spans="2:43" ht="18" x14ac:dyDescent="0.2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</row>
    <row r="147" spans="2:43" ht="18" x14ac:dyDescent="0.2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</row>
    <row r="148" spans="2:43" ht="18" x14ac:dyDescent="0.2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</row>
    <row r="149" spans="2:43" ht="18" x14ac:dyDescent="0.2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</row>
    <row r="150" spans="2:43" ht="18" x14ac:dyDescent="0.2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</row>
    <row r="151" spans="2:43" ht="18" x14ac:dyDescent="0.2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</row>
    <row r="152" spans="2:43" ht="18" x14ac:dyDescent="0.2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</row>
    <row r="153" spans="2:43" ht="18" x14ac:dyDescent="0.2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</row>
    <row r="154" spans="2:43" ht="18" x14ac:dyDescent="0.2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</row>
    <row r="155" spans="2:43" ht="18" x14ac:dyDescent="0.2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</row>
    <row r="156" spans="2:43" ht="18" x14ac:dyDescent="0.2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</row>
    <row r="157" spans="2:43" ht="18" x14ac:dyDescent="0.2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</row>
    <row r="158" spans="2:43" ht="18" x14ac:dyDescent="0.2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</row>
    <row r="159" spans="2:43" ht="18" x14ac:dyDescent="0.2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</row>
    <row r="160" spans="2:43" ht="18" x14ac:dyDescent="0.2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</row>
    <row r="161" spans="2:43" ht="18" x14ac:dyDescent="0.2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</row>
    <row r="162" spans="2:43" ht="18" x14ac:dyDescent="0.2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</row>
    <row r="163" spans="2:43" ht="18" x14ac:dyDescent="0.2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</row>
    <row r="164" spans="2:43" ht="18" x14ac:dyDescent="0.2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</row>
    <row r="165" spans="2:43" ht="18" x14ac:dyDescent="0.2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</row>
    <row r="166" spans="2:43" ht="18" x14ac:dyDescent="0.2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</row>
    <row r="167" spans="2:43" ht="18" x14ac:dyDescent="0.2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</row>
    <row r="168" spans="2:43" ht="18" x14ac:dyDescent="0.2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</row>
    <row r="169" spans="2:43" ht="18" x14ac:dyDescent="0.2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</row>
    <row r="170" spans="2:43" ht="18" x14ac:dyDescent="0.2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</row>
    <row r="171" spans="2:43" ht="18" x14ac:dyDescent="0.2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</row>
    <row r="172" spans="2:43" ht="18" x14ac:dyDescent="0.2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</row>
    <row r="173" spans="2:43" ht="18" x14ac:dyDescent="0.2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</row>
    <row r="174" spans="2:43" ht="18" x14ac:dyDescent="0.2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</row>
    <row r="175" spans="2:43" ht="18" x14ac:dyDescent="0.2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</row>
    <row r="176" spans="2:43" ht="18" x14ac:dyDescent="0.2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</row>
    <row r="177" spans="2:43" ht="18" x14ac:dyDescent="0.2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</row>
    <row r="178" spans="2:43" ht="18" x14ac:dyDescent="0.2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</row>
    <row r="179" spans="2:43" ht="18" x14ac:dyDescent="0.2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</row>
    <row r="180" spans="2:43" ht="18" x14ac:dyDescent="0.2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</row>
    <row r="181" spans="2:43" ht="18" x14ac:dyDescent="0.2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</row>
    <row r="182" spans="2:43" ht="18" x14ac:dyDescent="0.2"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</row>
    <row r="183" spans="2:43" ht="18" x14ac:dyDescent="0.2"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</row>
    <row r="184" spans="2:43" ht="18" x14ac:dyDescent="0.2"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</row>
    <row r="185" spans="2:43" ht="18" x14ac:dyDescent="0.2"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</row>
    <row r="186" spans="2:43" ht="18" x14ac:dyDescent="0.2"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</row>
    <row r="187" spans="2:43" ht="18" x14ac:dyDescent="0.2"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</row>
    <row r="188" spans="2:43" ht="18" x14ac:dyDescent="0.2"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</row>
    <row r="189" spans="2:43" ht="18" x14ac:dyDescent="0.2"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</row>
    <row r="190" spans="2:43" ht="18" x14ac:dyDescent="0.2"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</row>
    <row r="191" spans="2:43" ht="18" x14ac:dyDescent="0.2"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</row>
    <row r="192" spans="2:43" ht="18" x14ac:dyDescent="0.2"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</row>
    <row r="193" spans="2:43" ht="18" x14ac:dyDescent="0.2"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</row>
    <row r="194" spans="2:43" ht="18" x14ac:dyDescent="0.2"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</row>
    <row r="195" spans="2:43" ht="18" x14ac:dyDescent="0.2"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</row>
    <row r="196" spans="2:43" ht="18" x14ac:dyDescent="0.2"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</row>
    <row r="197" spans="2:43" ht="18" x14ac:dyDescent="0.2"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</row>
    <row r="198" spans="2:43" ht="18" x14ac:dyDescent="0.2"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</row>
    <row r="199" spans="2:43" ht="18" x14ac:dyDescent="0.2"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</row>
  </sheetData>
  <mergeCells count="345">
    <mergeCell ref="AT92:AW92"/>
    <mergeCell ref="E80:H81"/>
    <mergeCell ref="J80:P81"/>
    <mergeCell ref="A82:D82"/>
    <mergeCell ref="E82:H82"/>
    <mergeCell ref="J82:P82"/>
    <mergeCell ref="T82:W82"/>
    <mergeCell ref="A92:D92"/>
    <mergeCell ref="E92:H92"/>
    <mergeCell ref="K92:M92"/>
    <mergeCell ref="O92:Q92"/>
    <mergeCell ref="T92:Y92"/>
    <mergeCell ref="AA92:AE92"/>
    <mergeCell ref="AA87:AE87"/>
    <mergeCell ref="AT87:AW87"/>
    <mergeCell ref="E90:H91"/>
    <mergeCell ref="J90:R90"/>
    <mergeCell ref="O91:Q91"/>
    <mergeCell ref="T91:Y91"/>
    <mergeCell ref="E85:H86"/>
    <mergeCell ref="J85:R85"/>
    <mergeCell ref="O86:Q86"/>
    <mergeCell ref="T86:Y86"/>
    <mergeCell ref="A87:D87"/>
    <mergeCell ref="E70:H71"/>
    <mergeCell ref="J70:R70"/>
    <mergeCell ref="O71:Q71"/>
    <mergeCell ref="A72:D72"/>
    <mergeCell ref="E72:H72"/>
    <mergeCell ref="K72:M72"/>
    <mergeCell ref="O72:Q72"/>
    <mergeCell ref="T72:W72"/>
    <mergeCell ref="E87:H87"/>
    <mergeCell ref="K87:M87"/>
    <mergeCell ref="O87:Q87"/>
    <mergeCell ref="T87:Y87"/>
    <mergeCell ref="E75:H76"/>
    <mergeCell ref="J75:P76"/>
    <mergeCell ref="A77:D77"/>
    <mergeCell ref="E77:H77"/>
    <mergeCell ref="J77:P77"/>
    <mergeCell ref="T77:W77"/>
    <mergeCell ref="AA62:AD62"/>
    <mergeCell ref="E65:H66"/>
    <mergeCell ref="J65:R65"/>
    <mergeCell ref="O66:Q66"/>
    <mergeCell ref="T66:Y66"/>
    <mergeCell ref="A67:D67"/>
    <mergeCell ref="E67:H67"/>
    <mergeCell ref="K67:M67"/>
    <mergeCell ref="O67:Q67"/>
    <mergeCell ref="T67:Y67"/>
    <mergeCell ref="AA67:AD67"/>
    <mergeCell ref="E60:H61"/>
    <mergeCell ref="J60:R60"/>
    <mergeCell ref="O61:Q61"/>
    <mergeCell ref="T61:Y61"/>
    <mergeCell ref="A62:D62"/>
    <mergeCell ref="E62:H62"/>
    <mergeCell ref="K62:M62"/>
    <mergeCell ref="O62:Q62"/>
    <mergeCell ref="T62:Y62"/>
    <mergeCell ref="E55:H56"/>
    <mergeCell ref="J55:R55"/>
    <mergeCell ref="O56:Q56"/>
    <mergeCell ref="A57:D57"/>
    <mergeCell ref="E57:H57"/>
    <mergeCell ref="K57:M57"/>
    <mergeCell ref="O57:Q57"/>
    <mergeCell ref="AC51:AE51"/>
    <mergeCell ref="AG51:AJ51"/>
    <mergeCell ref="A52:D52"/>
    <mergeCell ref="E52:H52"/>
    <mergeCell ref="J52:L52"/>
    <mergeCell ref="N52:Q52"/>
    <mergeCell ref="T52:W52"/>
    <mergeCell ref="X52:AA52"/>
    <mergeCell ref="AC52:AE52"/>
    <mergeCell ref="AG52:AJ52"/>
    <mergeCell ref="A51:D51"/>
    <mergeCell ref="E51:H51"/>
    <mergeCell ref="J51:L51"/>
    <mergeCell ref="N51:Q51"/>
    <mergeCell ref="T51:W51"/>
    <mergeCell ref="X51:AA51"/>
    <mergeCell ref="T57:W57"/>
    <mergeCell ref="AC49:AE49"/>
    <mergeCell ref="AG49:AJ49"/>
    <mergeCell ref="A50:D50"/>
    <mergeCell ref="E50:H50"/>
    <mergeCell ref="J50:L50"/>
    <mergeCell ref="N50:Q50"/>
    <mergeCell ref="T50:W50"/>
    <mergeCell ref="X50:AA50"/>
    <mergeCell ref="AC50:AE50"/>
    <mergeCell ref="AG50:AJ50"/>
    <mergeCell ref="A49:D49"/>
    <mergeCell ref="E49:H49"/>
    <mergeCell ref="J49:L49"/>
    <mergeCell ref="N49:Q49"/>
    <mergeCell ref="T49:W49"/>
    <mergeCell ref="X49:AA49"/>
    <mergeCell ref="AP38:AP39"/>
    <mergeCell ref="A39:L39"/>
    <mergeCell ref="H44:J44"/>
    <mergeCell ref="E48:H48"/>
    <mergeCell ref="J48:L48"/>
    <mergeCell ref="X48:AA48"/>
    <mergeCell ref="AC48:AE48"/>
    <mergeCell ref="R35:V35"/>
    <mergeCell ref="X35:AA35"/>
    <mergeCell ref="AB35:AD35"/>
    <mergeCell ref="C38:D38"/>
    <mergeCell ref="E38:L38"/>
    <mergeCell ref="M38:AO39"/>
    <mergeCell ref="X33:AA33"/>
    <mergeCell ref="AB33:AD33"/>
    <mergeCell ref="A34:B34"/>
    <mergeCell ref="D34:F34"/>
    <mergeCell ref="G34:I34"/>
    <mergeCell ref="J34:L34"/>
    <mergeCell ref="O34:P34"/>
    <mergeCell ref="R34:V34"/>
    <mergeCell ref="X34:AA34"/>
    <mergeCell ref="AB34:AD34"/>
    <mergeCell ref="A33:B33"/>
    <mergeCell ref="D33:F33"/>
    <mergeCell ref="G33:I33"/>
    <mergeCell ref="J33:L33"/>
    <mergeCell ref="O33:P33"/>
    <mergeCell ref="R33:V33"/>
    <mergeCell ref="X31:AA31"/>
    <mergeCell ref="AB31:AD31"/>
    <mergeCell ref="A32:B32"/>
    <mergeCell ref="D32:F32"/>
    <mergeCell ref="G32:I32"/>
    <mergeCell ref="J32:L32"/>
    <mergeCell ref="O32:P32"/>
    <mergeCell ref="R32:V32"/>
    <mergeCell ref="X32:AA32"/>
    <mergeCell ref="AB32:AD32"/>
    <mergeCell ref="A31:B31"/>
    <mergeCell ref="D31:F31"/>
    <mergeCell ref="G31:I31"/>
    <mergeCell ref="J31:L31"/>
    <mergeCell ref="O31:P31"/>
    <mergeCell ref="R31:V31"/>
    <mergeCell ref="R29:V29"/>
    <mergeCell ref="X29:AA29"/>
    <mergeCell ref="AB29:AD29"/>
    <mergeCell ref="A30:B30"/>
    <mergeCell ref="AB30:AD30"/>
    <mergeCell ref="A28:B28"/>
    <mergeCell ref="D28:F28"/>
    <mergeCell ref="G28:I28"/>
    <mergeCell ref="J28:L28"/>
    <mergeCell ref="O28:P28"/>
    <mergeCell ref="R28:V28"/>
    <mergeCell ref="A27:B27"/>
    <mergeCell ref="D27:F27"/>
    <mergeCell ref="G27:I27"/>
    <mergeCell ref="J27:L27"/>
    <mergeCell ref="O27:P27"/>
    <mergeCell ref="R27:V27"/>
    <mergeCell ref="X27:AA27"/>
    <mergeCell ref="AB27:AD27"/>
    <mergeCell ref="X28:AA28"/>
    <mergeCell ref="AB28:AD28"/>
    <mergeCell ref="A26:B26"/>
    <mergeCell ref="D26:F26"/>
    <mergeCell ref="G26:I26"/>
    <mergeCell ref="J26:L26"/>
    <mergeCell ref="O26:P26"/>
    <mergeCell ref="R26:V26"/>
    <mergeCell ref="X26:AA26"/>
    <mergeCell ref="AB26:AD26"/>
    <mergeCell ref="AF26:AH26"/>
    <mergeCell ref="A23:F23"/>
    <mergeCell ref="A24:B24"/>
    <mergeCell ref="AB24:AD24"/>
    <mergeCell ref="A25:B25"/>
    <mergeCell ref="D25:F25"/>
    <mergeCell ref="G25:I25"/>
    <mergeCell ref="J25:L25"/>
    <mergeCell ref="O25:P25"/>
    <mergeCell ref="R25:V25"/>
    <mergeCell ref="X25:AA25"/>
    <mergeCell ref="AB25:AD25"/>
    <mergeCell ref="M20:O20"/>
    <mergeCell ref="P20:AN20"/>
    <mergeCell ref="AO20:AO21"/>
    <mergeCell ref="AP20:AQ21"/>
    <mergeCell ref="P21:AN21"/>
    <mergeCell ref="S19:U19"/>
    <mergeCell ref="V19:X19"/>
    <mergeCell ref="Y19:AA19"/>
    <mergeCell ref="AB19:AD19"/>
    <mergeCell ref="AE19:AG19"/>
    <mergeCell ref="AH19:AJ19"/>
    <mergeCell ref="AB18:AD18"/>
    <mergeCell ref="AE18:AG18"/>
    <mergeCell ref="AH18:AJ18"/>
    <mergeCell ref="AK18:AN18"/>
    <mergeCell ref="AP18:AQ18"/>
    <mergeCell ref="D19:F19"/>
    <mergeCell ref="G19:I19"/>
    <mergeCell ref="J19:L19"/>
    <mergeCell ref="M19:O19"/>
    <mergeCell ref="P19:R19"/>
    <mergeCell ref="AK19:AN19"/>
    <mergeCell ref="AP19:AQ19"/>
    <mergeCell ref="Y17:AA17"/>
    <mergeCell ref="AB17:AD17"/>
    <mergeCell ref="AE17:AG17"/>
    <mergeCell ref="AH17:AJ17"/>
    <mergeCell ref="AK17:AN17"/>
    <mergeCell ref="D17:F17"/>
    <mergeCell ref="G17:I17"/>
    <mergeCell ref="J17:L17"/>
    <mergeCell ref="M17:O17"/>
    <mergeCell ref="P17:R17"/>
    <mergeCell ref="S17:U17"/>
    <mergeCell ref="B18:B19"/>
    <mergeCell ref="D18:F18"/>
    <mergeCell ref="G18:I18"/>
    <mergeCell ref="J18:L18"/>
    <mergeCell ref="M18:O18"/>
    <mergeCell ref="P18:R18"/>
    <mergeCell ref="S18:U18"/>
    <mergeCell ref="V18:X18"/>
    <mergeCell ref="Y18:AA18"/>
    <mergeCell ref="Y16:AA16"/>
    <mergeCell ref="AB16:AD16"/>
    <mergeCell ref="AE16:AG16"/>
    <mergeCell ref="AH16:AJ16"/>
    <mergeCell ref="AK16:AN16"/>
    <mergeCell ref="AP16:AQ16"/>
    <mergeCell ref="AK15:AN15"/>
    <mergeCell ref="AP15:AQ15"/>
    <mergeCell ref="B16:B17"/>
    <mergeCell ref="D16:F16"/>
    <mergeCell ref="G16:I16"/>
    <mergeCell ref="J16:L16"/>
    <mergeCell ref="M16:O16"/>
    <mergeCell ref="P16:R16"/>
    <mergeCell ref="S16:U16"/>
    <mergeCell ref="V16:X16"/>
    <mergeCell ref="S15:U15"/>
    <mergeCell ref="V15:X15"/>
    <mergeCell ref="Y15:AA15"/>
    <mergeCell ref="AB15:AD15"/>
    <mergeCell ref="AE15:AG15"/>
    <mergeCell ref="AH15:AJ15"/>
    <mergeCell ref="AP17:AQ17"/>
    <mergeCell ref="V17:X17"/>
    <mergeCell ref="AB14:AD14"/>
    <mergeCell ref="AE14:AG14"/>
    <mergeCell ref="AH14:AJ14"/>
    <mergeCell ref="AK14:AN14"/>
    <mergeCell ref="AP14:AQ14"/>
    <mergeCell ref="D15:F15"/>
    <mergeCell ref="G15:I15"/>
    <mergeCell ref="J15:L15"/>
    <mergeCell ref="M15:O15"/>
    <mergeCell ref="P15:R15"/>
    <mergeCell ref="Y13:AA13"/>
    <mergeCell ref="AB13:AD13"/>
    <mergeCell ref="AE13:AG13"/>
    <mergeCell ref="AH13:AJ13"/>
    <mergeCell ref="AK13:AN13"/>
    <mergeCell ref="D13:F13"/>
    <mergeCell ref="G13:I13"/>
    <mergeCell ref="J13:L13"/>
    <mergeCell ref="M13:O13"/>
    <mergeCell ref="P13:R13"/>
    <mergeCell ref="S13:U13"/>
    <mergeCell ref="B14:B15"/>
    <mergeCell ref="D14:F14"/>
    <mergeCell ref="G14:I14"/>
    <mergeCell ref="J14:L14"/>
    <mergeCell ref="M14:O14"/>
    <mergeCell ref="P14:R14"/>
    <mergeCell ref="S14:U14"/>
    <mergeCell ref="V14:X14"/>
    <mergeCell ref="Y14:AA14"/>
    <mergeCell ref="Y12:AA12"/>
    <mergeCell ref="AB12:AD12"/>
    <mergeCell ref="AE12:AG12"/>
    <mergeCell ref="AH12:AJ12"/>
    <mergeCell ref="AK12:AN12"/>
    <mergeCell ref="AP12:AQ12"/>
    <mergeCell ref="AH11:AJ11"/>
    <mergeCell ref="AK11:AN11"/>
    <mergeCell ref="B12:B13"/>
    <mergeCell ref="D12:F12"/>
    <mergeCell ref="G12:I12"/>
    <mergeCell ref="J12:L12"/>
    <mergeCell ref="M12:O12"/>
    <mergeCell ref="P12:R12"/>
    <mergeCell ref="S12:U12"/>
    <mergeCell ref="V12:X12"/>
    <mergeCell ref="P11:R11"/>
    <mergeCell ref="S11:U11"/>
    <mergeCell ref="V11:X11"/>
    <mergeCell ref="Y11:AA11"/>
    <mergeCell ref="AB11:AD11"/>
    <mergeCell ref="AE11:AG11"/>
    <mergeCell ref="AP13:AQ13"/>
    <mergeCell ref="V13:X13"/>
    <mergeCell ref="AG5:AI6"/>
    <mergeCell ref="AJ5:AL6"/>
    <mergeCell ref="AG7:AI7"/>
    <mergeCell ref="AJ7:AL7"/>
    <mergeCell ref="AM7:AO7"/>
    <mergeCell ref="B8:AN10"/>
    <mergeCell ref="AO8:AO11"/>
    <mergeCell ref="AP8:AQ11"/>
    <mergeCell ref="D11:F11"/>
    <mergeCell ref="G11:I11"/>
    <mergeCell ref="J11:L11"/>
    <mergeCell ref="M11:O11"/>
    <mergeCell ref="N2:P2"/>
    <mergeCell ref="Q2:AC2"/>
    <mergeCell ref="AG3:AN3"/>
    <mergeCell ref="A5:A19"/>
    <mergeCell ref="B5:D7"/>
    <mergeCell ref="E5:H6"/>
    <mergeCell ref="I5:K6"/>
    <mergeCell ref="L5:N6"/>
    <mergeCell ref="O5:Q6"/>
    <mergeCell ref="R5:T6"/>
    <mergeCell ref="AM5:AO6"/>
    <mergeCell ref="E7:H7"/>
    <mergeCell ref="I7:K7"/>
    <mergeCell ref="L7:N7"/>
    <mergeCell ref="O7:Q7"/>
    <mergeCell ref="R7:T7"/>
    <mergeCell ref="U7:W7"/>
    <mergeCell ref="X7:Z7"/>
    <mergeCell ref="AA7:AC7"/>
    <mergeCell ref="AD7:AF7"/>
    <mergeCell ref="U5:W6"/>
    <mergeCell ref="X5:Z6"/>
    <mergeCell ref="AA5:AC6"/>
    <mergeCell ref="AD5:AF6"/>
  </mergeCells>
  <phoneticPr fontId="3"/>
  <dataValidations count="2">
    <dataValidation type="list" allowBlank="1" showInputMessage="1" showErrorMessage="1" sqref="AJ7:AL7" xr:uid="{00000000-0002-0000-0F00-000000000000}">
      <formula1>$AW$6:$AW$9</formula1>
    </dataValidation>
    <dataValidation type="list" allowBlank="1" showInputMessage="1" showErrorMessage="1" sqref="U7:AF7" xr:uid="{00000000-0002-0000-0F00-000001000000}">
      <formula1>$AV$6:$AV$8</formula1>
    </dataValidation>
  </dataValidations>
  <pageMargins left="0.70866141732283472" right="0.70866141732283472" top="0.74803149606299213" bottom="0.74803149606299213" header="0.31496062992125984" footer="0.31496062992125984"/>
  <pageSetup paperSize="9" scale="28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N58"/>
  <sheetViews>
    <sheetView view="pageBreakPreview" topLeftCell="A22" zoomScale="80" zoomScaleSheetLayoutView="80" workbookViewId="0">
      <selection activeCell="G34" sqref="G34"/>
    </sheetView>
  </sheetViews>
  <sheetFormatPr defaultRowHeight="13.5" x14ac:dyDescent="0.15"/>
  <cols>
    <col min="1" max="11" width="9.125" style="1" customWidth="1"/>
    <col min="12" max="16384" width="9" style="1"/>
  </cols>
  <sheetData>
    <row r="3" spans="1:11" x14ac:dyDescent="0.15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x14ac:dyDescent="0.1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1" ht="24.75" customHeight="1" x14ac:dyDescent="0.1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1" ht="24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4.7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8.75" customHeight="1" x14ac:dyDescent="0.15">
      <c r="A8" s="156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2</v>
      </c>
      <c r="G8" s="3" t="s">
        <v>6</v>
      </c>
      <c r="H8" s="3" t="s">
        <v>4</v>
      </c>
      <c r="I8" s="3" t="s">
        <v>5</v>
      </c>
      <c r="J8" s="3" t="s">
        <v>2</v>
      </c>
      <c r="K8" s="3" t="s">
        <v>7</v>
      </c>
    </row>
    <row r="9" spans="1:11" ht="42.75" customHeight="1" x14ac:dyDescent="0.25">
      <c r="A9" s="156"/>
      <c r="B9" s="4"/>
      <c r="C9" s="4"/>
      <c r="D9" s="5"/>
      <c r="E9" s="5" t="s">
        <v>8</v>
      </c>
      <c r="F9" s="62" t="str">
        <f>+内訳!E15</f>
        <v>0</v>
      </c>
      <c r="G9" s="62" t="str">
        <f>+内訳!F15</f>
        <v/>
      </c>
      <c r="H9" s="62" t="str">
        <f>+内訳!G15</f>
        <v/>
      </c>
      <c r="I9" s="62" t="str">
        <f>+内訳!H15</f>
        <v/>
      </c>
      <c r="J9" s="62" t="str">
        <f>+内訳!I15</f>
        <v/>
      </c>
      <c r="K9" s="62" t="str">
        <f>+内訳!J15</f>
        <v/>
      </c>
    </row>
    <row r="10" spans="1:11" ht="30" customHeigh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</row>
    <row r="13" spans="1:11" s="8" customFormat="1" ht="19.5" customHeight="1" x14ac:dyDescent="0.15">
      <c r="A13" s="157" t="s">
        <v>166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</row>
    <row r="14" spans="1:11" ht="18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1" s="8" customFormat="1" ht="20.100000000000001" customHeight="1" x14ac:dyDescent="0.15">
      <c r="A15" s="158" t="s">
        <v>202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</row>
    <row r="16" spans="1:11" ht="20.100000000000001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4" ht="20.100000000000001" customHeight="1" x14ac:dyDescent="0.15"/>
    <row r="18" spans="1:14" ht="20.100000000000001" customHeight="1" x14ac:dyDescent="0.15">
      <c r="G18" s="159" t="s">
        <v>175</v>
      </c>
      <c r="H18" s="159"/>
      <c r="I18" s="159"/>
      <c r="J18" s="159"/>
      <c r="K18" s="159"/>
    </row>
    <row r="19" spans="1:14" ht="20.100000000000001" customHeight="1" x14ac:dyDescent="0.15"/>
    <row r="20" spans="1:14" ht="20.100000000000001" customHeight="1" x14ac:dyDescent="0.15"/>
    <row r="21" spans="1:14" ht="26.25" customHeight="1" x14ac:dyDescent="0.15">
      <c r="A21" s="154" t="s">
        <v>143</v>
      </c>
      <c r="B21" s="154"/>
      <c r="C21" s="154"/>
      <c r="D21" s="154"/>
      <c r="E21" s="154"/>
      <c r="F21" s="154"/>
      <c r="G21" s="154"/>
    </row>
    <row r="22" spans="1:14" ht="20.100000000000001" customHeight="1" x14ac:dyDescent="0.15"/>
    <row r="23" spans="1:14" ht="20.100000000000001" customHeight="1" x14ac:dyDescent="0.15"/>
    <row r="24" spans="1:14" ht="20.100000000000001" customHeight="1" x14ac:dyDescent="0.15"/>
    <row r="25" spans="1:14" ht="20.100000000000001" customHeight="1" x14ac:dyDescent="0.15">
      <c r="F25" s="11" t="s">
        <v>9</v>
      </c>
      <c r="G25" s="81" t="str">
        <f>'請求書（毎月払用）'!G25</f>
        <v>　宮城県■■市▲▲＊丁目＊番＊号</v>
      </c>
    </row>
    <row r="26" spans="1:14" ht="9.75" customHeight="1" x14ac:dyDescent="0.15">
      <c r="F26" s="11"/>
    </row>
    <row r="27" spans="1:14" ht="20.100000000000001" customHeight="1" x14ac:dyDescent="0.2">
      <c r="G27" s="12"/>
    </row>
    <row r="28" spans="1:14" ht="20.100000000000001" customHeight="1" x14ac:dyDescent="0.15"/>
    <row r="29" spans="1:14" ht="20.100000000000001" customHeight="1" x14ac:dyDescent="0.2">
      <c r="F29" s="11" t="s">
        <v>10</v>
      </c>
      <c r="G29" s="82" t="str">
        <f>'請求書（毎月払用）'!G29</f>
        <v>　学校法人　■■学園</v>
      </c>
    </row>
    <row r="30" spans="1:14" ht="9" customHeight="1" x14ac:dyDescent="0.15">
      <c r="G30" s="81"/>
    </row>
    <row r="31" spans="1:14" ht="20.100000000000001" customHeight="1" x14ac:dyDescent="0.2">
      <c r="G31" s="83" t="str">
        <f>'請求書（毎月払用）'!G31</f>
        <v>（●●●幼稚園）</v>
      </c>
      <c r="H31" s="13"/>
      <c r="I31" s="13"/>
      <c r="N31" s="1" t="s">
        <v>194</v>
      </c>
    </row>
    <row r="32" spans="1:14" ht="20.100000000000001" customHeight="1" x14ac:dyDescent="0.2">
      <c r="G32" s="83" t="str">
        <f>'請求書（毎月払用）'!G32</f>
        <v>　理事長　利府　太郎</v>
      </c>
      <c r="H32" s="13"/>
      <c r="I32" s="13"/>
    </row>
    <row r="33" spans="6:14" ht="20.100000000000001" customHeight="1" x14ac:dyDescent="0.2">
      <c r="G33" s="83"/>
      <c r="H33" s="13"/>
      <c r="I33" s="13"/>
    </row>
    <row r="34" spans="6:14" ht="20.100000000000001" customHeight="1" x14ac:dyDescent="0.2">
      <c r="F34" s="81" t="s">
        <v>191</v>
      </c>
      <c r="G34" s="153">
        <f>'請求書（毎月払用）'!G34</f>
        <v>0</v>
      </c>
      <c r="H34" s="83"/>
      <c r="I34" s="83"/>
      <c r="J34" s="81"/>
      <c r="K34" s="81"/>
      <c r="N34" s="8" t="s">
        <v>195</v>
      </c>
    </row>
    <row r="35" spans="6:14" ht="20.100000000000001" customHeight="1" x14ac:dyDescent="0.2">
      <c r="F35" s="81" t="s">
        <v>192</v>
      </c>
      <c r="G35" s="153">
        <f>'請求書（毎月払用）'!G35</f>
        <v>0</v>
      </c>
      <c r="H35" s="83"/>
      <c r="I35" s="83"/>
      <c r="J35" s="81"/>
      <c r="K35" s="81"/>
      <c r="N35" s="8" t="s">
        <v>196</v>
      </c>
    </row>
    <row r="36" spans="6:14" ht="20.100000000000001" customHeight="1" x14ac:dyDescent="0.2">
      <c r="F36" s="81" t="s">
        <v>193</v>
      </c>
      <c r="G36" s="153">
        <f>'請求書（毎月払用）'!G36</f>
        <v>0</v>
      </c>
      <c r="H36" s="83"/>
      <c r="I36" s="83"/>
      <c r="J36" s="81"/>
      <c r="K36" s="81"/>
      <c r="N36" s="8" t="s">
        <v>195</v>
      </c>
    </row>
    <row r="37" spans="6:14" ht="20.100000000000001" customHeight="1" x14ac:dyDescent="0.2">
      <c r="F37" s="81" t="s">
        <v>192</v>
      </c>
      <c r="G37" s="153">
        <f>'請求書（毎月払用）'!G37</f>
        <v>0</v>
      </c>
      <c r="H37" s="83"/>
      <c r="I37" s="83"/>
      <c r="J37" s="81"/>
      <c r="K37" s="81"/>
      <c r="N37" s="8" t="s">
        <v>197</v>
      </c>
    </row>
    <row r="38" spans="6:14" ht="20.100000000000001" customHeight="1" x14ac:dyDescent="0.15"/>
    <row r="39" spans="6:14" ht="21" customHeight="1" x14ac:dyDescent="0.2">
      <c r="F39" s="14" t="s">
        <v>11</v>
      </c>
      <c r="G39" s="13"/>
      <c r="H39" s="13"/>
      <c r="I39" s="13"/>
    </row>
    <row r="40" spans="6:14" ht="11.25" customHeight="1" x14ac:dyDescent="0.2">
      <c r="F40" s="14"/>
      <c r="G40" s="13"/>
      <c r="H40" s="13"/>
      <c r="I40" s="13"/>
    </row>
    <row r="41" spans="6:14" ht="21" customHeight="1" x14ac:dyDescent="0.2">
      <c r="F41" s="15" t="s">
        <v>12</v>
      </c>
      <c r="G41" s="15"/>
      <c r="H41" s="85" t="str">
        <f>'請求書（毎月払用）'!H41</f>
        <v>■■銀行</v>
      </c>
      <c r="I41" s="13"/>
    </row>
    <row r="42" spans="6:14" ht="21" customHeight="1" x14ac:dyDescent="0.2">
      <c r="F42" s="15" t="s">
        <v>13</v>
      </c>
      <c r="G42" s="15"/>
      <c r="H42" s="85" t="str">
        <f>'請求書（毎月払用）'!H42</f>
        <v>利府支店</v>
      </c>
      <c r="I42" s="13"/>
    </row>
    <row r="43" spans="6:14" ht="21" customHeight="1" x14ac:dyDescent="0.2">
      <c r="F43" s="15" t="s">
        <v>14</v>
      </c>
      <c r="G43" s="15"/>
      <c r="H43" s="85" t="str">
        <f>'請求書（毎月払用）'!H43</f>
        <v>普通預金</v>
      </c>
      <c r="I43" s="13"/>
    </row>
    <row r="44" spans="6:14" ht="21" customHeight="1" x14ac:dyDescent="0.2">
      <c r="F44" s="15" t="s">
        <v>15</v>
      </c>
      <c r="G44" s="15"/>
      <c r="H44" s="89" t="str">
        <f>'請求書（毎月払用）'!H44</f>
        <v>０１２３４５６</v>
      </c>
      <c r="I44" s="13"/>
    </row>
    <row r="45" spans="6:14" ht="21" customHeight="1" x14ac:dyDescent="0.2">
      <c r="F45" s="15" t="s">
        <v>16</v>
      </c>
      <c r="G45" s="15"/>
      <c r="H45" s="85" t="str">
        <f>'請求書（毎月払用）'!H45</f>
        <v>学校法人　■■学園　理事長　利府　太郎</v>
      </c>
      <c r="I45" s="13"/>
    </row>
    <row r="46" spans="6:14" ht="20.100000000000001" customHeight="1" x14ac:dyDescent="0.2">
      <c r="F46" s="14" t="s">
        <v>17</v>
      </c>
      <c r="G46" s="13"/>
      <c r="H46" s="83" t="str">
        <f>'請求書（毎月払用）'!H46</f>
        <v>ｶﾞｸ）■■ﾞｶﾞｸｴﾝ ﾘｼﾞﾁﾖｳ ﾘﾌﾀﾛｳ</v>
      </c>
      <c r="I46" s="13"/>
    </row>
    <row r="47" spans="6:14" ht="20.100000000000001" customHeight="1" x14ac:dyDescent="0.15"/>
    <row r="48" spans="6:1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</sheetData>
  <mergeCells count="6">
    <mergeCell ref="A21:G21"/>
    <mergeCell ref="A3:K5"/>
    <mergeCell ref="A8:A9"/>
    <mergeCell ref="A13:K13"/>
    <mergeCell ref="A15:K15"/>
    <mergeCell ref="G18:K18"/>
  </mergeCells>
  <phoneticPr fontId="3"/>
  <printOptions horizontalCentered="1"/>
  <pageMargins left="0.75" right="0.32" top="0.98425196850393704" bottom="0.98425196850393704" header="0.51181102362204722" footer="0.51181102362204722"/>
  <pageSetup paperSize="9" scale="7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view="pageBreakPreview" zoomScaleSheetLayoutView="100" workbookViewId="0">
      <selection activeCell="F15" sqref="F15"/>
    </sheetView>
  </sheetViews>
  <sheetFormatPr defaultRowHeight="13.5" x14ac:dyDescent="0.15"/>
  <sheetData>
    <row r="1" spans="1:11" s="1" customFormat="1" ht="30" customHeight="1" x14ac:dyDescent="0.15">
      <c r="A1" s="165" t="s">
        <v>99</v>
      </c>
      <c r="B1" s="165"/>
      <c r="C1" s="7"/>
      <c r="D1" s="7"/>
      <c r="E1" s="7"/>
      <c r="F1" s="7"/>
      <c r="G1" s="7"/>
      <c r="H1" s="7"/>
      <c r="I1" s="7"/>
      <c r="J1" s="176" t="str">
        <f>内訳4月!M3</f>
        <v>●●●幼稚園</v>
      </c>
      <c r="K1" s="176"/>
    </row>
    <row r="2" spans="1:11" s="1" customFormat="1" ht="30" customHeight="1" x14ac:dyDescent="0.15">
      <c r="A2" s="166"/>
      <c r="B2" s="167"/>
      <c r="C2" s="29" t="s">
        <v>100</v>
      </c>
      <c r="D2" s="29" t="s">
        <v>101</v>
      </c>
      <c r="E2" s="29" t="s">
        <v>102</v>
      </c>
      <c r="F2" s="29" t="s">
        <v>103</v>
      </c>
      <c r="G2" s="29" t="s">
        <v>104</v>
      </c>
      <c r="H2" s="29" t="s">
        <v>105</v>
      </c>
      <c r="I2" s="29" t="s">
        <v>106</v>
      </c>
      <c r="J2" s="30"/>
      <c r="K2" s="31"/>
    </row>
    <row r="3" spans="1:11" s="1" customFormat="1" ht="30" customHeight="1" x14ac:dyDescent="0.15">
      <c r="A3" s="161" t="s">
        <v>156</v>
      </c>
      <c r="B3" s="162"/>
      <c r="C3" s="59">
        <f>+内訳4月!P13</f>
        <v>0</v>
      </c>
      <c r="D3" s="59">
        <f>+内訳5月!P13</f>
        <v>0</v>
      </c>
      <c r="E3" s="59">
        <f>+内訳6月!P13</f>
        <v>0</v>
      </c>
      <c r="F3" s="59">
        <f>+内訳7月!P13</f>
        <v>0</v>
      </c>
      <c r="G3" s="59">
        <f>+内訳8月!P13</f>
        <v>0</v>
      </c>
      <c r="H3" s="59">
        <f>+内訳9月!P13</f>
        <v>0</v>
      </c>
      <c r="I3" s="59">
        <f>SUM(C3:H3)</f>
        <v>0</v>
      </c>
      <c r="J3" s="30"/>
      <c r="K3" s="31"/>
    </row>
    <row r="4" spans="1:11" s="1" customFormat="1" ht="30" customHeight="1" x14ac:dyDescent="0.15">
      <c r="A4" s="161" t="s">
        <v>107</v>
      </c>
      <c r="B4" s="162"/>
      <c r="C4" s="32">
        <v>0</v>
      </c>
      <c r="D4" s="32">
        <v>0</v>
      </c>
      <c r="E4" s="32">
        <v>0</v>
      </c>
      <c r="F4" s="32">
        <v>0</v>
      </c>
      <c r="G4" s="32">
        <v>0</v>
      </c>
      <c r="H4" s="32">
        <v>0</v>
      </c>
      <c r="I4" s="32">
        <f>SUM(C4:H4)</f>
        <v>0</v>
      </c>
      <c r="J4" s="30"/>
      <c r="K4" s="31"/>
    </row>
    <row r="5" spans="1:11" s="1" customFormat="1" ht="30" customHeight="1" x14ac:dyDescent="0.15">
      <c r="A5" s="161" t="s">
        <v>108</v>
      </c>
      <c r="B5" s="162"/>
      <c r="C5" s="32">
        <f>C3-C4</f>
        <v>0</v>
      </c>
      <c r="D5" s="32">
        <f t="shared" ref="D5:H5" si="0">D3-D4</f>
        <v>0</v>
      </c>
      <c r="E5" s="32">
        <f t="shared" si="0"/>
        <v>0</v>
      </c>
      <c r="F5" s="32">
        <f t="shared" si="0"/>
        <v>0</v>
      </c>
      <c r="G5" s="32">
        <f t="shared" si="0"/>
        <v>0</v>
      </c>
      <c r="H5" s="32">
        <f t="shared" si="0"/>
        <v>0</v>
      </c>
      <c r="I5" s="32">
        <f>I3-I4</f>
        <v>0</v>
      </c>
      <c r="J5" s="33"/>
      <c r="K5" s="34"/>
    </row>
    <row r="6" spans="1:11" s="1" customFormat="1" ht="30" customHeight="1" x14ac:dyDescent="0.15">
      <c r="A6" s="168"/>
      <c r="B6" s="169"/>
      <c r="C6" s="29" t="s">
        <v>109</v>
      </c>
      <c r="D6" s="29" t="s">
        <v>110</v>
      </c>
      <c r="E6" s="29" t="s">
        <v>111</v>
      </c>
      <c r="F6" s="29" t="s">
        <v>112</v>
      </c>
      <c r="G6" s="29" t="s">
        <v>113</v>
      </c>
      <c r="H6" s="29" t="s">
        <v>114</v>
      </c>
      <c r="I6" s="29" t="s">
        <v>106</v>
      </c>
      <c r="J6" s="170" t="s">
        <v>115</v>
      </c>
      <c r="K6" s="171"/>
    </row>
    <row r="7" spans="1:11" s="1" customFormat="1" ht="30" customHeight="1" x14ac:dyDescent="0.15">
      <c r="A7" s="161" t="s">
        <v>156</v>
      </c>
      <c r="B7" s="162"/>
      <c r="C7" s="32">
        <f>+内訳10月!P13</f>
        <v>0</v>
      </c>
      <c r="D7" s="32">
        <f>+内訳11月!P13</f>
        <v>0</v>
      </c>
      <c r="E7" s="32">
        <f>+内訳12月!P13</f>
        <v>0</v>
      </c>
      <c r="F7" s="32">
        <f>+内訳1月!P13</f>
        <v>0</v>
      </c>
      <c r="G7" s="32">
        <f>+内訳2月!P13</f>
        <v>0</v>
      </c>
      <c r="H7" s="32">
        <f>+内訳三月!P13</f>
        <v>0</v>
      </c>
      <c r="I7" s="32">
        <f>SUM(C7:H7)</f>
        <v>0</v>
      </c>
      <c r="J7" s="172">
        <f>I3+I7</f>
        <v>0</v>
      </c>
      <c r="K7" s="173"/>
    </row>
    <row r="8" spans="1:11" s="1" customFormat="1" ht="30" customHeight="1" thickBot="1" x14ac:dyDescent="0.2">
      <c r="A8" s="161" t="s">
        <v>107</v>
      </c>
      <c r="B8" s="162"/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f>SUM(C8:H8)</f>
        <v>0</v>
      </c>
      <c r="J8" s="174">
        <f>I4+I8</f>
        <v>0</v>
      </c>
      <c r="K8" s="175"/>
    </row>
    <row r="9" spans="1:11" s="1" customFormat="1" ht="30" customHeight="1" thickTop="1" thickBot="1" x14ac:dyDescent="0.2">
      <c r="A9" s="161" t="s">
        <v>108</v>
      </c>
      <c r="B9" s="162"/>
      <c r="C9" s="32">
        <f>C7-C8</f>
        <v>0</v>
      </c>
      <c r="D9" s="32">
        <f t="shared" ref="D9:H9" si="1">D7-D8</f>
        <v>0</v>
      </c>
      <c r="E9" s="32">
        <f t="shared" si="1"/>
        <v>0</v>
      </c>
      <c r="F9" s="32">
        <f t="shared" si="1"/>
        <v>0</v>
      </c>
      <c r="G9" s="32">
        <f t="shared" si="1"/>
        <v>0</v>
      </c>
      <c r="H9" s="32">
        <f t="shared" si="1"/>
        <v>0</v>
      </c>
      <c r="I9" s="35">
        <f>I7-I8</f>
        <v>0</v>
      </c>
      <c r="J9" s="163">
        <f>I5+I9</f>
        <v>0</v>
      </c>
      <c r="K9" s="164"/>
    </row>
    <row r="10" spans="1:11" ht="14.25" thickTop="1" x14ac:dyDescent="0.15"/>
    <row r="12" spans="1:11" x14ac:dyDescent="0.15">
      <c r="A12" s="160" t="s">
        <v>125</v>
      </c>
      <c r="B12" s="160"/>
      <c r="C12" s="160"/>
      <c r="D12" s="160"/>
      <c r="E12" s="160" t="s">
        <v>126</v>
      </c>
      <c r="F12" s="160"/>
      <c r="G12" s="160"/>
      <c r="H12" s="160"/>
      <c r="I12" s="160"/>
      <c r="J12" s="160"/>
      <c r="K12" s="160"/>
    </row>
    <row r="13" spans="1:11" x14ac:dyDescent="0.15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0"/>
    </row>
    <row r="14" spans="1:11" ht="14.25" x14ac:dyDescent="0.15">
      <c r="A14" s="22"/>
      <c r="B14" s="22"/>
      <c r="C14" s="22"/>
      <c r="D14" s="22"/>
      <c r="E14" s="60">
        <v>1</v>
      </c>
      <c r="F14" s="60">
        <v>2</v>
      </c>
      <c r="G14" s="60">
        <v>3</v>
      </c>
      <c r="H14" s="60">
        <v>4</v>
      </c>
      <c r="I14" s="60">
        <v>5</v>
      </c>
      <c r="J14" s="60">
        <v>6</v>
      </c>
      <c r="K14" s="60">
        <v>7</v>
      </c>
    </row>
    <row r="15" spans="1:11" ht="18.75" x14ac:dyDescent="0.2">
      <c r="A15" s="22"/>
      <c r="B15" s="22"/>
      <c r="C15" s="22"/>
      <c r="D15" s="22"/>
      <c r="E15" s="61" t="str">
        <f>MID($J$9,E14,1)</f>
        <v>0</v>
      </c>
      <c r="F15" s="61" t="str">
        <f t="shared" ref="F15:J15" si="2">MID($J$9,F14,1)</f>
        <v/>
      </c>
      <c r="G15" s="61" t="str">
        <f t="shared" si="2"/>
        <v/>
      </c>
      <c r="H15" s="61" t="str">
        <f t="shared" si="2"/>
        <v/>
      </c>
      <c r="I15" s="61" t="str">
        <f t="shared" si="2"/>
        <v/>
      </c>
      <c r="J15" s="61" t="str">
        <f t="shared" si="2"/>
        <v/>
      </c>
      <c r="K15" s="61" t="str">
        <f>MID($J$9,K14,1)</f>
        <v/>
      </c>
    </row>
    <row r="17" spans="1:11" ht="30" customHeight="1" x14ac:dyDescent="0.15">
      <c r="A17" s="165" t="s">
        <v>99</v>
      </c>
      <c r="B17" s="165"/>
      <c r="C17" s="7"/>
      <c r="D17" s="7"/>
      <c r="E17" s="7"/>
      <c r="F17" s="7"/>
      <c r="G17" s="7"/>
      <c r="H17" s="7"/>
      <c r="I17" s="7"/>
      <c r="J17" s="176" t="str">
        <f>J1</f>
        <v>●●●幼稚園</v>
      </c>
      <c r="K17" s="176"/>
    </row>
    <row r="18" spans="1:11" ht="30" customHeight="1" x14ac:dyDescent="0.15">
      <c r="A18" s="166"/>
      <c r="B18" s="167"/>
      <c r="C18" s="29" t="s">
        <v>100</v>
      </c>
      <c r="D18" s="29" t="s">
        <v>101</v>
      </c>
      <c r="E18" s="29" t="s">
        <v>102</v>
      </c>
      <c r="F18" s="29" t="s">
        <v>103</v>
      </c>
      <c r="G18" s="29" t="s">
        <v>104</v>
      </c>
      <c r="H18" s="29" t="s">
        <v>105</v>
      </c>
      <c r="I18" s="29" t="s">
        <v>106</v>
      </c>
      <c r="J18" s="30"/>
      <c r="K18" s="31"/>
    </row>
    <row r="19" spans="1:11" ht="30" customHeight="1" x14ac:dyDescent="0.15">
      <c r="A19" s="161" t="s">
        <v>145</v>
      </c>
      <c r="B19" s="162"/>
      <c r="C19" s="59">
        <f>SUM(内訳4月!$AI$16:$AJ$19)</f>
        <v>0</v>
      </c>
      <c r="D19" s="59" t="e">
        <f>SUM(#REF!)</f>
        <v>#REF!</v>
      </c>
      <c r="E19" s="59" t="e">
        <f>SUM(#REF!)</f>
        <v>#REF!</v>
      </c>
      <c r="F19" s="59" t="e">
        <f>SUM(#REF!)</f>
        <v>#REF!</v>
      </c>
      <c r="G19" s="59" t="e">
        <f>SUM(#REF!)</f>
        <v>#REF!</v>
      </c>
      <c r="H19" s="59" t="e">
        <f>SUM(#REF!)</f>
        <v>#REF!</v>
      </c>
      <c r="I19" s="59" t="e">
        <f>SUM(C19:H19)</f>
        <v>#REF!</v>
      </c>
      <c r="J19" s="30"/>
      <c r="K19" s="31"/>
    </row>
    <row r="20" spans="1:11" ht="30" customHeight="1" x14ac:dyDescent="0.15">
      <c r="A20" s="161" t="s">
        <v>146</v>
      </c>
      <c r="B20" s="162"/>
      <c r="C20" s="32">
        <f>SUM(内訳4月!$AH$12:$AI$15)</f>
        <v>0</v>
      </c>
      <c r="D20" s="32" t="e">
        <f>SUM(#REF!)</f>
        <v>#REF!</v>
      </c>
      <c r="E20" s="32" t="e">
        <f>SUM(#REF!)</f>
        <v>#REF!</v>
      </c>
      <c r="F20" s="32" t="e">
        <f>SUM(#REF!)</f>
        <v>#REF!</v>
      </c>
      <c r="G20" s="32" t="e">
        <f>SUM(#REF!)</f>
        <v>#REF!</v>
      </c>
      <c r="H20" s="32" t="e">
        <f>SUM(#REF!)</f>
        <v>#REF!</v>
      </c>
      <c r="I20" s="32" t="e">
        <f>SUM(C20:H20)</f>
        <v>#REF!</v>
      </c>
      <c r="J20" s="30"/>
      <c r="K20" s="31"/>
    </row>
    <row r="21" spans="1:11" ht="30" customHeight="1" x14ac:dyDescent="0.15">
      <c r="A21" s="161" t="s">
        <v>147</v>
      </c>
      <c r="B21" s="162"/>
      <c r="C21" s="32">
        <f>C19+C20</f>
        <v>0</v>
      </c>
      <c r="D21" s="32" t="e">
        <f t="shared" ref="D21:I21" si="3">D19+D20</f>
        <v>#REF!</v>
      </c>
      <c r="E21" s="32" t="e">
        <f t="shared" si="3"/>
        <v>#REF!</v>
      </c>
      <c r="F21" s="32" t="e">
        <f t="shared" si="3"/>
        <v>#REF!</v>
      </c>
      <c r="G21" s="32" t="e">
        <f t="shared" si="3"/>
        <v>#REF!</v>
      </c>
      <c r="H21" s="32" t="e">
        <f t="shared" si="3"/>
        <v>#REF!</v>
      </c>
      <c r="I21" s="32" t="e">
        <f t="shared" si="3"/>
        <v>#REF!</v>
      </c>
      <c r="J21" s="33"/>
      <c r="K21" s="34"/>
    </row>
    <row r="22" spans="1:11" ht="30" customHeight="1" x14ac:dyDescent="0.15">
      <c r="A22" s="168"/>
      <c r="B22" s="169"/>
      <c r="C22" s="29" t="s">
        <v>109</v>
      </c>
      <c r="D22" s="29" t="s">
        <v>110</v>
      </c>
      <c r="E22" s="29" t="s">
        <v>111</v>
      </c>
      <c r="F22" s="29" t="s">
        <v>112</v>
      </c>
      <c r="G22" s="29" t="s">
        <v>113</v>
      </c>
      <c r="H22" s="29" t="s">
        <v>114</v>
      </c>
      <c r="I22" s="29" t="s">
        <v>106</v>
      </c>
      <c r="J22" s="170" t="s">
        <v>115</v>
      </c>
      <c r="K22" s="171"/>
    </row>
    <row r="23" spans="1:11" ht="30" customHeight="1" x14ac:dyDescent="0.15">
      <c r="A23" s="161" t="s">
        <v>145</v>
      </c>
      <c r="B23" s="162"/>
      <c r="C23" s="32" t="e">
        <f>SUM(#REF!)+#REF!</f>
        <v>#REF!</v>
      </c>
      <c r="D23" s="32" t="e">
        <f>SUM(#REF!)+#REF!</f>
        <v>#REF!</v>
      </c>
      <c r="E23" s="32" t="e">
        <f>SUM(#REF!)+#REF!</f>
        <v>#REF!</v>
      </c>
      <c r="F23" s="32" t="e">
        <f>SUM(#REF!)+#REF!</f>
        <v>#REF!</v>
      </c>
      <c r="G23" s="32" t="e">
        <f>SUM(#REF!)+#REF!</f>
        <v>#REF!</v>
      </c>
      <c r="H23" s="32" t="e">
        <f>SUM(#REF!)+#REF!</f>
        <v>#REF!</v>
      </c>
      <c r="I23" s="32" t="e">
        <f>SUM(C23:H23)</f>
        <v>#REF!</v>
      </c>
      <c r="J23" s="172" t="e">
        <f>I19+I23</f>
        <v>#REF!</v>
      </c>
      <c r="K23" s="173"/>
    </row>
    <row r="24" spans="1:11" ht="30" customHeight="1" thickBot="1" x14ac:dyDescent="0.2">
      <c r="A24" s="161" t="s">
        <v>146</v>
      </c>
      <c r="B24" s="162"/>
      <c r="C24" s="32" t="e">
        <f>SUM(#REF!)</f>
        <v>#REF!</v>
      </c>
      <c r="D24" s="32" t="e">
        <f>SUM(#REF!)</f>
        <v>#REF!</v>
      </c>
      <c r="E24" s="32" t="e">
        <f>SUM(#REF!)</f>
        <v>#REF!</v>
      </c>
      <c r="F24" s="32" t="e">
        <f>SUM(#REF!)</f>
        <v>#REF!</v>
      </c>
      <c r="G24" s="32" t="e">
        <f>SUM(#REF!)</f>
        <v>#REF!</v>
      </c>
      <c r="H24" s="32" t="e">
        <f>SUM(#REF!)</f>
        <v>#REF!</v>
      </c>
      <c r="I24" s="32" t="e">
        <f>SUM(C24:H24)</f>
        <v>#REF!</v>
      </c>
      <c r="J24" s="174" t="e">
        <f>I20+I24</f>
        <v>#REF!</v>
      </c>
      <c r="K24" s="175"/>
    </row>
    <row r="25" spans="1:11" ht="30" customHeight="1" thickTop="1" thickBot="1" x14ac:dyDescent="0.2">
      <c r="A25" s="161" t="s">
        <v>147</v>
      </c>
      <c r="B25" s="162"/>
      <c r="C25" s="32" t="e">
        <f t="shared" ref="C25:I25" si="4">C23+C24</f>
        <v>#REF!</v>
      </c>
      <c r="D25" s="32" t="e">
        <f t="shared" si="4"/>
        <v>#REF!</v>
      </c>
      <c r="E25" s="32" t="e">
        <f t="shared" si="4"/>
        <v>#REF!</v>
      </c>
      <c r="F25" s="32" t="e">
        <f t="shared" si="4"/>
        <v>#REF!</v>
      </c>
      <c r="G25" s="32" t="e">
        <f t="shared" si="4"/>
        <v>#REF!</v>
      </c>
      <c r="H25" s="32" t="e">
        <f t="shared" si="4"/>
        <v>#REF!</v>
      </c>
      <c r="I25" s="32" t="e">
        <f t="shared" si="4"/>
        <v>#REF!</v>
      </c>
      <c r="J25" s="163" t="e">
        <f>I21+I25</f>
        <v>#REF!</v>
      </c>
      <c r="K25" s="164"/>
    </row>
    <row r="26" spans="1:11" ht="14.25" thickTop="1" x14ac:dyDescent="0.15"/>
  </sheetData>
  <mergeCells count="30">
    <mergeCell ref="A24:B24"/>
    <mergeCell ref="J24:K24"/>
    <mergeCell ref="A25:B25"/>
    <mergeCell ref="J25:K25"/>
    <mergeCell ref="A21:B21"/>
    <mergeCell ref="A22:B22"/>
    <mergeCell ref="J22:K22"/>
    <mergeCell ref="A23:B23"/>
    <mergeCell ref="J23:K23"/>
    <mergeCell ref="A17:B17"/>
    <mergeCell ref="J17:K17"/>
    <mergeCell ref="A18:B18"/>
    <mergeCell ref="A19:B19"/>
    <mergeCell ref="A20:B20"/>
    <mergeCell ref="A12:D13"/>
    <mergeCell ref="E12:K13"/>
    <mergeCell ref="A9:B9"/>
    <mergeCell ref="J9:K9"/>
    <mergeCell ref="A1:B1"/>
    <mergeCell ref="A2:B2"/>
    <mergeCell ref="A3:B3"/>
    <mergeCell ref="A4:B4"/>
    <mergeCell ref="A5:B5"/>
    <mergeCell ref="A6:B6"/>
    <mergeCell ref="J6:K6"/>
    <mergeCell ref="A7:B7"/>
    <mergeCell ref="J7:K7"/>
    <mergeCell ref="A8:B8"/>
    <mergeCell ref="J8:K8"/>
    <mergeCell ref="J1:K1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3:O58"/>
  <sheetViews>
    <sheetView tabSelected="1" view="pageBreakPreview" zoomScale="80" zoomScaleSheetLayoutView="80" workbookViewId="0">
      <selection activeCell="K25" sqref="K25"/>
    </sheetView>
  </sheetViews>
  <sheetFormatPr defaultRowHeight="13.5" x14ac:dyDescent="0.15"/>
  <cols>
    <col min="1" max="11" width="9.125" style="1" customWidth="1"/>
    <col min="12" max="13" width="9" style="1"/>
    <col min="14" max="14" width="12.5" style="1" bestFit="1" customWidth="1"/>
    <col min="15" max="16384" width="9" style="1"/>
  </cols>
  <sheetData>
    <row r="3" spans="1:15" x14ac:dyDescent="0.15">
      <c r="A3" s="155" t="s">
        <v>0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5" x14ac:dyDescent="0.1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</row>
    <row r="5" spans="1:15" ht="24.75" customHeight="1" x14ac:dyDescent="0.15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</row>
    <row r="6" spans="1:15" ht="24.75" customHeight="1" x14ac:dyDescent="0.1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5" ht="24.75" customHeight="1" x14ac:dyDescent="0.15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5" ht="18.75" customHeight="1" x14ac:dyDescent="0.15">
      <c r="A8" s="156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2</v>
      </c>
      <c r="G8" s="3" t="s">
        <v>6</v>
      </c>
      <c r="H8" s="3" t="s">
        <v>4</v>
      </c>
      <c r="I8" s="3" t="s">
        <v>5</v>
      </c>
      <c r="J8" s="3" t="s">
        <v>2</v>
      </c>
      <c r="K8" s="3" t="s">
        <v>7</v>
      </c>
    </row>
    <row r="9" spans="1:15" ht="42.75" customHeight="1" x14ac:dyDescent="0.25">
      <c r="A9" s="156"/>
      <c r="B9" s="4"/>
      <c r="C9" s="4"/>
      <c r="D9" s="5" t="s">
        <v>129</v>
      </c>
      <c r="E9" s="86" t="str">
        <f ca="1">INDIRECT($N$9&amp;"！Ｙ11")</f>
        <v>0</v>
      </c>
      <c r="F9" s="86" t="str">
        <f ca="1">INDIRECT($N$9&amp;"！Ｚ11")</f>
        <v/>
      </c>
      <c r="G9" s="86" t="str">
        <f ca="1">INDIRECT($N$9&amp;"！ＡＡ11")</f>
        <v/>
      </c>
      <c r="H9" s="86" t="str">
        <f ca="1">INDIRECT($N$9&amp;"！ＡＢ11")</f>
        <v/>
      </c>
      <c r="I9" s="86" t="str">
        <f ca="1">INDIRECT($N$9&amp;"！ＡＣ11")</f>
        <v/>
      </c>
      <c r="J9" s="86" t="str">
        <f ca="1">INDIRECT($N$9&amp;"！ＡＤ11")</f>
        <v/>
      </c>
      <c r="K9" s="86" t="str">
        <f ca="1">INDIRECT($N$9&amp;"！ＡＥ11")</f>
        <v/>
      </c>
      <c r="N9" s="87" t="s">
        <v>177</v>
      </c>
      <c r="O9" s="1" t="s">
        <v>131</v>
      </c>
    </row>
    <row r="10" spans="1:15" ht="30" customHeight="1" x14ac:dyDescent="0.15">
      <c r="A10" s="79"/>
      <c r="B10" s="7"/>
      <c r="C10" s="7"/>
      <c r="D10" s="7"/>
      <c r="E10" s="7"/>
      <c r="F10" s="7"/>
      <c r="G10" s="7"/>
      <c r="H10" s="7"/>
      <c r="I10" s="7"/>
      <c r="J10" s="7"/>
      <c r="K10" s="7"/>
      <c r="O10" s="1" t="s">
        <v>132</v>
      </c>
    </row>
    <row r="11" spans="1:15" ht="30" customHeight="1" x14ac:dyDescent="0.15">
      <c r="A11" s="79"/>
      <c r="B11" s="7"/>
      <c r="C11" s="7"/>
      <c r="D11" s="7"/>
      <c r="E11" s="7"/>
      <c r="F11" s="7"/>
      <c r="G11" s="7"/>
      <c r="H11" s="7"/>
      <c r="I11" s="7"/>
      <c r="J11" s="7"/>
      <c r="K11" s="7"/>
      <c r="O11" s="1" t="s">
        <v>133</v>
      </c>
    </row>
    <row r="12" spans="1:15" x14ac:dyDescent="0.15">
      <c r="O12" s="1" t="s">
        <v>130</v>
      </c>
    </row>
    <row r="13" spans="1:15" s="8" customFormat="1" ht="19.5" customHeight="1" x14ac:dyDescent="0.15">
      <c r="A13" s="157" t="s">
        <v>166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N13" s="1"/>
      <c r="O13" s="1" t="s">
        <v>134</v>
      </c>
    </row>
    <row r="14" spans="1:15" ht="18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O14" s="1" t="s">
        <v>135</v>
      </c>
    </row>
    <row r="15" spans="1:15" s="8" customFormat="1" ht="20.100000000000001" customHeight="1" x14ac:dyDescent="0.15">
      <c r="A15" s="158" t="s">
        <v>203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N15" s="1"/>
      <c r="O15" s="1" t="s">
        <v>136</v>
      </c>
    </row>
    <row r="16" spans="1:15" ht="20.100000000000001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O16" s="1" t="s">
        <v>137</v>
      </c>
    </row>
    <row r="17" spans="1:15" ht="20.100000000000001" customHeight="1" x14ac:dyDescent="0.15">
      <c r="O17" s="1" t="s">
        <v>138</v>
      </c>
    </row>
    <row r="18" spans="1:15" ht="20.100000000000001" customHeight="1" x14ac:dyDescent="0.15">
      <c r="G18" s="177" t="s">
        <v>176</v>
      </c>
      <c r="H18" s="177"/>
      <c r="I18" s="177"/>
      <c r="J18" s="177"/>
      <c r="K18" s="177"/>
      <c r="O18" s="1" t="s">
        <v>139</v>
      </c>
    </row>
    <row r="19" spans="1:15" ht="20.100000000000001" customHeight="1" x14ac:dyDescent="0.15">
      <c r="O19" s="1" t="s">
        <v>140</v>
      </c>
    </row>
    <row r="20" spans="1:15" ht="20.100000000000001" customHeight="1" x14ac:dyDescent="0.15">
      <c r="O20" s="1" t="s">
        <v>141</v>
      </c>
    </row>
    <row r="21" spans="1:15" ht="26.25" customHeight="1" x14ac:dyDescent="0.15">
      <c r="A21" s="154" t="s">
        <v>144</v>
      </c>
      <c r="B21" s="154"/>
      <c r="C21" s="154"/>
      <c r="D21" s="154"/>
      <c r="E21" s="154"/>
      <c r="F21" s="154"/>
      <c r="G21" s="154"/>
    </row>
    <row r="22" spans="1:15" ht="20.100000000000001" customHeight="1" x14ac:dyDescent="0.15"/>
    <row r="23" spans="1:15" ht="20.100000000000001" customHeight="1" x14ac:dyDescent="0.15"/>
    <row r="24" spans="1:15" ht="20.100000000000001" customHeight="1" x14ac:dyDescent="0.15"/>
    <row r="25" spans="1:15" ht="20.100000000000001" customHeight="1" x14ac:dyDescent="0.15">
      <c r="F25" s="80" t="s">
        <v>9</v>
      </c>
      <c r="G25" s="90" t="s">
        <v>157</v>
      </c>
      <c r="H25" s="90"/>
      <c r="I25" s="90"/>
      <c r="J25" s="90"/>
      <c r="K25" s="90"/>
      <c r="L25" s="90"/>
    </row>
    <row r="26" spans="1:15" ht="9.75" customHeight="1" x14ac:dyDescent="0.15">
      <c r="F26" s="80"/>
      <c r="G26" s="81"/>
      <c r="H26" s="81"/>
      <c r="I26" s="81"/>
      <c r="J26" s="81"/>
      <c r="K26" s="81"/>
    </row>
    <row r="27" spans="1:15" ht="20.100000000000001" customHeight="1" x14ac:dyDescent="0.2">
      <c r="F27" s="81"/>
      <c r="G27" s="82"/>
      <c r="H27" s="81"/>
      <c r="I27" s="81"/>
      <c r="J27" s="81"/>
      <c r="K27" s="81"/>
    </row>
    <row r="28" spans="1:15" ht="20.100000000000001" customHeight="1" x14ac:dyDescent="0.2">
      <c r="F28" s="81"/>
      <c r="G28" s="82"/>
      <c r="H28" s="81"/>
      <c r="I28" s="81"/>
      <c r="J28" s="81"/>
      <c r="K28" s="81"/>
    </row>
    <row r="29" spans="1:15" ht="20.100000000000001" customHeight="1" x14ac:dyDescent="0.2">
      <c r="F29" s="80" t="s">
        <v>10</v>
      </c>
      <c r="G29" s="82" t="s">
        <v>158</v>
      </c>
      <c r="H29" s="81"/>
      <c r="I29" s="81"/>
      <c r="J29" s="81"/>
      <c r="K29" s="81"/>
    </row>
    <row r="30" spans="1:15" ht="9" customHeight="1" x14ac:dyDescent="0.15">
      <c r="F30" s="81"/>
      <c r="G30" s="81"/>
      <c r="H30" s="81"/>
      <c r="I30" s="81"/>
      <c r="J30" s="81"/>
      <c r="K30" s="81"/>
    </row>
    <row r="31" spans="1:15" ht="20.100000000000001" customHeight="1" x14ac:dyDescent="0.2">
      <c r="F31" s="81"/>
      <c r="G31" s="83" t="s">
        <v>159</v>
      </c>
      <c r="H31" s="83"/>
      <c r="I31" s="83"/>
      <c r="J31" s="81"/>
      <c r="K31" s="81"/>
      <c r="N31" s="1" t="s">
        <v>194</v>
      </c>
    </row>
    <row r="32" spans="1:15" ht="20.100000000000001" customHeight="1" x14ac:dyDescent="0.2">
      <c r="F32" s="81"/>
      <c r="G32" s="83" t="s">
        <v>160</v>
      </c>
      <c r="H32" s="83"/>
      <c r="I32" s="83"/>
      <c r="J32" s="81"/>
      <c r="K32" s="81"/>
    </row>
    <row r="33" spans="6:14" ht="20.100000000000001" customHeight="1" x14ac:dyDescent="0.2">
      <c r="F33" s="81"/>
      <c r="G33" s="83"/>
      <c r="H33" s="83"/>
      <c r="I33" s="83"/>
      <c r="J33" s="81"/>
      <c r="K33" s="81"/>
    </row>
    <row r="34" spans="6:14" ht="20.100000000000001" customHeight="1" x14ac:dyDescent="0.2">
      <c r="F34" s="81" t="s">
        <v>191</v>
      </c>
      <c r="G34" s="83"/>
      <c r="H34" s="83"/>
      <c r="I34" s="83"/>
      <c r="J34" s="81"/>
      <c r="K34" s="81"/>
      <c r="N34" s="8" t="s">
        <v>195</v>
      </c>
    </row>
    <row r="35" spans="6:14" ht="20.100000000000001" customHeight="1" x14ac:dyDescent="0.2">
      <c r="F35" s="81" t="s">
        <v>192</v>
      </c>
      <c r="G35" s="83"/>
      <c r="H35" s="83"/>
      <c r="I35" s="83"/>
      <c r="J35" s="81"/>
      <c r="K35" s="81"/>
      <c r="N35" s="8" t="s">
        <v>196</v>
      </c>
    </row>
    <row r="36" spans="6:14" ht="20.100000000000001" customHeight="1" x14ac:dyDescent="0.2">
      <c r="F36" s="81" t="s">
        <v>193</v>
      </c>
      <c r="G36" s="83"/>
      <c r="H36" s="83"/>
      <c r="I36" s="83"/>
      <c r="J36" s="81"/>
      <c r="K36" s="81"/>
      <c r="N36" s="8" t="s">
        <v>195</v>
      </c>
    </row>
    <row r="37" spans="6:14" ht="20.100000000000001" customHeight="1" x14ac:dyDescent="0.2">
      <c r="F37" s="81" t="s">
        <v>192</v>
      </c>
      <c r="G37" s="83"/>
      <c r="H37" s="83"/>
      <c r="I37" s="83"/>
      <c r="J37" s="81"/>
      <c r="K37" s="81"/>
      <c r="N37" s="8" t="s">
        <v>197</v>
      </c>
    </row>
    <row r="38" spans="6:14" ht="20.100000000000001" customHeight="1" x14ac:dyDescent="0.15">
      <c r="F38" s="81"/>
      <c r="G38" s="81"/>
      <c r="H38" s="81"/>
      <c r="I38" s="81"/>
      <c r="J38" s="81"/>
      <c r="K38" s="81"/>
    </row>
    <row r="39" spans="6:14" ht="21" customHeight="1" x14ac:dyDescent="0.2">
      <c r="F39" s="84" t="s">
        <v>11</v>
      </c>
      <c r="G39" s="83"/>
      <c r="H39" s="83"/>
      <c r="I39" s="83"/>
      <c r="J39" s="81"/>
      <c r="K39" s="81"/>
    </row>
    <row r="40" spans="6:14" ht="11.25" customHeight="1" x14ac:dyDescent="0.2">
      <c r="F40" s="84"/>
      <c r="G40" s="83"/>
      <c r="H40" s="83"/>
      <c r="I40" s="83"/>
      <c r="J40" s="81"/>
      <c r="K40" s="81"/>
    </row>
    <row r="41" spans="6:14" ht="21" customHeight="1" x14ac:dyDescent="0.2">
      <c r="F41" s="85" t="s">
        <v>12</v>
      </c>
      <c r="G41" s="85"/>
      <c r="H41" s="85" t="s">
        <v>161</v>
      </c>
      <c r="I41" s="83"/>
      <c r="J41" s="81"/>
      <c r="K41" s="81"/>
    </row>
    <row r="42" spans="6:14" ht="21" customHeight="1" x14ac:dyDescent="0.2">
      <c r="F42" s="85" t="s">
        <v>13</v>
      </c>
      <c r="G42" s="85"/>
      <c r="H42" s="85" t="s">
        <v>148</v>
      </c>
      <c r="I42" s="83"/>
      <c r="J42" s="81"/>
      <c r="K42" s="81"/>
    </row>
    <row r="43" spans="6:14" ht="21" customHeight="1" x14ac:dyDescent="0.2">
      <c r="F43" s="85" t="s">
        <v>14</v>
      </c>
      <c r="G43" s="85"/>
      <c r="H43" s="85" t="s">
        <v>149</v>
      </c>
      <c r="I43" s="83"/>
      <c r="J43" s="81"/>
      <c r="K43" s="81"/>
    </row>
    <row r="44" spans="6:14" ht="21" customHeight="1" x14ac:dyDescent="0.2">
      <c r="F44" s="85" t="s">
        <v>15</v>
      </c>
      <c r="G44" s="85"/>
      <c r="H44" s="89" t="s">
        <v>162</v>
      </c>
      <c r="I44" s="83"/>
      <c r="J44" s="81"/>
      <c r="K44" s="81"/>
    </row>
    <row r="45" spans="6:14" ht="21" customHeight="1" x14ac:dyDescent="0.2">
      <c r="F45" s="85" t="s">
        <v>16</v>
      </c>
      <c r="G45" s="85"/>
      <c r="H45" s="85" t="s">
        <v>164</v>
      </c>
      <c r="I45" s="83"/>
      <c r="J45" s="81"/>
      <c r="K45" s="81"/>
    </row>
    <row r="46" spans="6:14" ht="20.100000000000001" customHeight="1" x14ac:dyDescent="0.2">
      <c r="F46" s="84" t="s">
        <v>17</v>
      </c>
      <c r="G46" s="83"/>
      <c r="H46" s="83" t="s">
        <v>163</v>
      </c>
      <c r="I46" s="83"/>
      <c r="J46" s="81"/>
      <c r="K46" s="81"/>
    </row>
    <row r="47" spans="6:14" ht="20.100000000000001" customHeight="1" x14ac:dyDescent="0.15"/>
    <row r="48" spans="6:1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</sheetData>
  <sheetProtection selectLockedCells="1"/>
  <mergeCells count="6">
    <mergeCell ref="A21:G21"/>
    <mergeCell ref="A3:K5"/>
    <mergeCell ref="A8:A9"/>
    <mergeCell ref="A13:K13"/>
    <mergeCell ref="A15:K15"/>
    <mergeCell ref="G18:K18"/>
  </mergeCells>
  <phoneticPr fontId="3"/>
  <dataValidations count="1">
    <dataValidation type="list" allowBlank="1" showInputMessage="1" showErrorMessage="1" sqref="N9" xr:uid="{00000000-0002-0000-0200-000000000000}">
      <formula1>$O$9:$O$20</formula1>
    </dataValidation>
  </dataValidations>
  <printOptions horizontalCentered="1"/>
  <pageMargins left="0.81" right="0.21" top="0.98425196850393704" bottom="0.98425196850393704" header="0.51181102362204722" footer="0.51181102362204722"/>
  <pageSetup paperSize="9" scale="79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96"/>
  <sheetViews>
    <sheetView view="pageBreakPreview" zoomScale="85" zoomScaleNormal="85" zoomScaleSheetLayoutView="85" workbookViewId="0">
      <selection activeCell="M16" sqref="M16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4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">
        <v>165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152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D2:P2"/>
    <mergeCell ref="P12:T12"/>
    <mergeCell ref="G13:I13"/>
    <mergeCell ref="C13:F13"/>
    <mergeCell ref="J8:L8"/>
    <mergeCell ref="M9:O9"/>
    <mergeCell ref="C8:F8"/>
    <mergeCell ref="C9:F9"/>
    <mergeCell ref="M8:O8"/>
    <mergeCell ref="C10:F10"/>
    <mergeCell ref="C11:F11"/>
    <mergeCell ref="M10:O10"/>
    <mergeCell ref="M11:O11"/>
    <mergeCell ref="P13:T13"/>
    <mergeCell ref="J13:O13"/>
    <mergeCell ref="U8:X9"/>
    <mergeCell ref="Y8:AE9"/>
    <mergeCell ref="A2:C2"/>
    <mergeCell ref="M12:O12"/>
    <mergeCell ref="C12:F12"/>
    <mergeCell ref="G10:I10"/>
    <mergeCell ref="G11:I11"/>
    <mergeCell ref="G12:I12"/>
    <mergeCell ref="M3:T3"/>
    <mergeCell ref="J3:L3"/>
    <mergeCell ref="P10:T10"/>
    <mergeCell ref="P11:T11"/>
    <mergeCell ref="G8:I8"/>
    <mergeCell ref="G9:I9"/>
    <mergeCell ref="P8:T8"/>
    <mergeCell ref="P9:T9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U196"/>
  <sheetViews>
    <sheetView view="pageBreakPreview" zoomScale="85" zoomScaleNormal="85" zoomScaleSheetLayoutView="85" workbookViewId="0">
      <selection activeCell="G11" sqref="G11:I11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5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tr">
        <f>内訳4月!M3</f>
        <v>●●●幼稚園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150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f>内訳4月!G9</f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f>内訳4月!M9</f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f>内訳4月!G10</f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f>内訳4月!M10</f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f>内訳4月!G11</f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f>内訳4月!M11</f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f>内訳4月!G12</f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f>内訳4月!M12</f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M9:O9"/>
    <mergeCell ref="P9:T9"/>
    <mergeCell ref="C11:F11"/>
    <mergeCell ref="G11:I11"/>
    <mergeCell ref="M11:O11"/>
    <mergeCell ref="P11:T11"/>
    <mergeCell ref="C10:F10"/>
    <mergeCell ref="G10:I10"/>
    <mergeCell ref="M10:O10"/>
    <mergeCell ref="P10:T10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196"/>
  <sheetViews>
    <sheetView view="pageBreakPreview" zoomScale="85" zoomScaleNormal="85" zoomScaleSheetLayoutView="85" workbookViewId="0">
      <selection activeCell="G10" sqref="G10:I10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6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tr">
        <f>内訳5月!M3</f>
        <v>●●●幼稚園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150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f>内訳5月!G9</f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f>内訳5月!M9</f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f>内訳5月!G10</f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f>内訳5月!M10</f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f>内訳5月!G11</f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f>内訳5月!M11</f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f>内訳5月!G12</f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f>内訳5月!M12</f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M9:O9"/>
    <mergeCell ref="P9:T9"/>
    <mergeCell ref="C11:F11"/>
    <mergeCell ref="G11:I11"/>
    <mergeCell ref="M11:O11"/>
    <mergeCell ref="P11:T11"/>
    <mergeCell ref="C10:F10"/>
    <mergeCell ref="G10:I10"/>
    <mergeCell ref="M10:O10"/>
    <mergeCell ref="P10:T10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196"/>
  <sheetViews>
    <sheetView view="pageBreakPreview" zoomScale="85" zoomScaleNormal="85" zoomScaleSheetLayoutView="85" workbookViewId="0">
      <selection activeCell="C9" sqref="C9:F12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7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tr">
        <f>内訳6月!M3</f>
        <v>●●●幼稚園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150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f>内訳6月!G9</f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f>内訳6月!M9</f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f>内訳6月!G10</f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f>内訳6月!M10</f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f>内訳6月!G11</f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f>内訳6月!M11</f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f>内訳6月!G12</f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f>内訳6月!M12</f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M9:O9"/>
    <mergeCell ref="P9:T9"/>
    <mergeCell ref="C11:F11"/>
    <mergeCell ref="G11:I11"/>
    <mergeCell ref="M11:O11"/>
    <mergeCell ref="P11:T11"/>
    <mergeCell ref="C10:F10"/>
    <mergeCell ref="G10:I10"/>
    <mergeCell ref="M10:O10"/>
    <mergeCell ref="P10:T10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196"/>
  <sheetViews>
    <sheetView view="pageBreakPreview" zoomScale="85" zoomScaleNormal="85" zoomScaleSheetLayoutView="85" workbookViewId="0">
      <selection activeCell="G11" sqref="G11:I11"/>
    </sheetView>
  </sheetViews>
  <sheetFormatPr defaultRowHeight="15.75" customHeight="1" x14ac:dyDescent="0.15"/>
  <cols>
    <col min="1" max="1" width="5.25" style="18" customWidth="1"/>
    <col min="2" max="2" width="9.5" style="18" customWidth="1"/>
    <col min="3" max="3" width="14" style="18" customWidth="1"/>
    <col min="4" max="29" width="6" style="18" customWidth="1"/>
    <col min="30" max="32" width="5.875" style="18" customWidth="1"/>
    <col min="33" max="33" width="5.375" style="18" customWidth="1"/>
    <col min="34" max="34" width="9.375" style="18" customWidth="1"/>
    <col min="35" max="35" width="3.75" style="18" customWidth="1"/>
    <col min="36" max="36" width="15" style="18" customWidth="1"/>
    <col min="37" max="53" width="5.625" style="18" customWidth="1"/>
    <col min="54" max="16384" width="9" style="18"/>
  </cols>
  <sheetData>
    <row r="1" spans="1:46" customFormat="1" ht="20.100000000000001" customHeight="1" x14ac:dyDescent="0.2">
      <c r="A1" s="49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46" ht="28.5" customHeight="1" x14ac:dyDescent="0.2">
      <c r="A2" s="179">
        <v>8</v>
      </c>
      <c r="B2" s="179"/>
      <c r="C2" s="179"/>
      <c r="D2" s="185" t="s">
        <v>167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49"/>
      <c r="AJ2" s="49"/>
    </row>
    <row r="3" spans="1:46" customFormat="1" ht="24" x14ac:dyDescent="0.25">
      <c r="B3" s="99"/>
      <c r="C3" s="99"/>
      <c r="D3" s="99"/>
      <c r="E3" s="91"/>
      <c r="F3" s="99"/>
      <c r="G3" s="99"/>
      <c r="H3" s="99"/>
      <c r="I3" s="99"/>
      <c r="J3" s="184" t="s">
        <v>142</v>
      </c>
      <c r="K3" s="184"/>
      <c r="L3" s="184"/>
      <c r="M3" s="183" t="str">
        <f>内訳7月!M3</f>
        <v>●●●幼稚園</v>
      </c>
      <c r="N3" s="183"/>
      <c r="O3" s="183"/>
      <c r="P3" s="183"/>
      <c r="Q3" s="183"/>
      <c r="R3" s="183"/>
      <c r="S3" s="183"/>
      <c r="T3" s="183"/>
      <c r="U3" s="49"/>
    </row>
    <row r="4" spans="1:46" customFormat="1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L4" s="49"/>
      <c r="AM4" s="49"/>
    </row>
    <row r="5" spans="1:46" ht="15.75" customHeight="1" x14ac:dyDescent="0.15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2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</row>
    <row r="6" spans="1:46" s="88" customFormat="1" ht="18.75" x14ac:dyDescent="0.15">
      <c r="A6" s="100"/>
      <c r="B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2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</row>
    <row r="7" spans="1:46" s="88" customFormat="1" ht="18.75" x14ac:dyDescent="0.15">
      <c r="A7" s="100"/>
      <c r="C7" s="143" t="s">
        <v>151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4"/>
      <c r="U7" s="104"/>
      <c r="V7" s="104"/>
      <c r="W7" s="104"/>
      <c r="X7" s="104"/>
      <c r="Y7" s="104"/>
      <c r="Z7" s="101"/>
      <c r="AA7" s="101"/>
      <c r="AB7" s="101"/>
      <c r="AC7" s="101"/>
      <c r="AD7" s="101"/>
      <c r="AE7" s="101"/>
      <c r="AF7" s="101"/>
      <c r="AG7" s="101"/>
      <c r="AH7" s="101"/>
      <c r="AI7" s="10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</row>
    <row r="8" spans="1:46" ht="21" x14ac:dyDescent="0.15">
      <c r="A8" s="144"/>
      <c r="B8" s="100"/>
      <c r="C8" s="181" t="s">
        <v>150</v>
      </c>
      <c r="D8" s="181"/>
      <c r="E8" s="181"/>
      <c r="F8" s="181"/>
      <c r="G8" s="181" t="s">
        <v>155</v>
      </c>
      <c r="H8" s="181"/>
      <c r="I8" s="181"/>
      <c r="J8" s="181" t="s">
        <v>168</v>
      </c>
      <c r="K8" s="181"/>
      <c r="L8" s="181"/>
      <c r="M8" s="181" t="s">
        <v>170</v>
      </c>
      <c r="N8" s="181"/>
      <c r="O8" s="181"/>
      <c r="P8" s="181" t="s">
        <v>171</v>
      </c>
      <c r="Q8" s="181"/>
      <c r="R8" s="181"/>
      <c r="S8" s="181"/>
      <c r="T8" s="181"/>
      <c r="U8" s="178" t="s">
        <v>125</v>
      </c>
      <c r="V8" s="160"/>
      <c r="W8" s="160"/>
      <c r="X8" s="160"/>
      <c r="Y8" s="160" t="s">
        <v>126</v>
      </c>
      <c r="Z8" s="160"/>
      <c r="AA8" s="160"/>
      <c r="AB8" s="160"/>
      <c r="AC8" s="160"/>
      <c r="AD8" s="160"/>
      <c r="AE8" s="160"/>
      <c r="AF8" s="106"/>
      <c r="AG8" s="107"/>
      <c r="AH8" s="108"/>
      <c r="AI8" s="92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</row>
    <row r="9" spans="1:46" ht="21" x14ac:dyDescent="0.15">
      <c r="A9" s="145"/>
      <c r="B9" s="100"/>
      <c r="C9" s="181" t="s">
        <v>153</v>
      </c>
      <c r="D9" s="181"/>
      <c r="E9" s="181"/>
      <c r="F9" s="181"/>
      <c r="G9" s="182">
        <f>内訳7月!G9</f>
        <v>0</v>
      </c>
      <c r="H9" s="182"/>
      <c r="I9" s="182"/>
      <c r="J9" s="148">
        <v>0.3125</v>
      </c>
      <c r="K9" s="147" t="s">
        <v>169</v>
      </c>
      <c r="L9" s="149">
        <v>0.77083333333333337</v>
      </c>
      <c r="M9" s="180">
        <f>内訳7月!M9</f>
        <v>0</v>
      </c>
      <c r="N9" s="180"/>
      <c r="O9" s="180"/>
      <c r="P9" s="180">
        <f>M9</f>
        <v>0</v>
      </c>
      <c r="Q9" s="180"/>
      <c r="R9" s="180"/>
      <c r="S9" s="180"/>
      <c r="T9" s="180"/>
      <c r="U9" s="178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06"/>
      <c r="AG9" s="109"/>
      <c r="AH9" s="92"/>
      <c r="AI9" s="92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</row>
    <row r="10" spans="1:46" ht="21" x14ac:dyDescent="0.15">
      <c r="A10" s="145"/>
      <c r="B10" s="100"/>
      <c r="C10" s="181" t="s">
        <v>172</v>
      </c>
      <c r="D10" s="181"/>
      <c r="E10" s="181"/>
      <c r="F10" s="181"/>
      <c r="G10" s="182">
        <f>内訳7月!G10</f>
        <v>0</v>
      </c>
      <c r="H10" s="182"/>
      <c r="I10" s="182"/>
      <c r="J10" s="148">
        <v>0.3125</v>
      </c>
      <c r="K10" s="147" t="s">
        <v>169</v>
      </c>
      <c r="L10" s="149">
        <v>0.77083333333333337</v>
      </c>
      <c r="M10" s="180">
        <f>内訳7月!M10</f>
        <v>0</v>
      </c>
      <c r="N10" s="180"/>
      <c r="O10" s="180"/>
      <c r="P10" s="180">
        <f t="shared" ref="P10:P12" si="0">M10</f>
        <v>0</v>
      </c>
      <c r="Q10" s="180"/>
      <c r="R10" s="180"/>
      <c r="S10" s="180"/>
      <c r="T10" s="180"/>
      <c r="U10" s="22"/>
      <c r="V10" s="22"/>
      <c r="W10" s="22"/>
      <c r="X10" s="22"/>
      <c r="Y10" s="60">
        <v>1</v>
      </c>
      <c r="Z10" s="60">
        <v>2</v>
      </c>
      <c r="AA10" s="60">
        <v>3</v>
      </c>
      <c r="AB10" s="60">
        <v>4</v>
      </c>
      <c r="AC10" s="60">
        <v>5</v>
      </c>
      <c r="AD10" s="60">
        <v>6</v>
      </c>
      <c r="AE10" s="60">
        <v>7</v>
      </c>
      <c r="AF10" s="106"/>
      <c r="AG10" s="109"/>
      <c r="AH10" s="92"/>
      <c r="AI10" s="92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</row>
    <row r="11" spans="1:46" s="51" customFormat="1" ht="21" x14ac:dyDescent="0.2">
      <c r="A11" s="145"/>
      <c r="B11" s="100"/>
      <c r="C11" s="181" t="s">
        <v>173</v>
      </c>
      <c r="D11" s="181"/>
      <c r="E11" s="181"/>
      <c r="F11" s="181"/>
      <c r="G11" s="182">
        <f>内訳7月!G11</f>
        <v>0</v>
      </c>
      <c r="H11" s="182"/>
      <c r="I11" s="182"/>
      <c r="J11" s="148">
        <v>0.3125</v>
      </c>
      <c r="K11" s="147" t="s">
        <v>169</v>
      </c>
      <c r="L11" s="149">
        <v>0.77083333333333337</v>
      </c>
      <c r="M11" s="180">
        <f>内訳7月!M11</f>
        <v>0</v>
      </c>
      <c r="N11" s="180"/>
      <c r="O11" s="180"/>
      <c r="P11" s="180">
        <f t="shared" si="0"/>
        <v>0</v>
      </c>
      <c r="Q11" s="180"/>
      <c r="R11" s="180"/>
      <c r="S11" s="180"/>
      <c r="T11" s="180"/>
      <c r="U11" s="22"/>
      <c r="V11" s="22"/>
      <c r="W11" s="22"/>
      <c r="X11" s="22"/>
      <c r="Y11" s="61" t="str">
        <f t="shared" ref="Y11:AE11" si="1">MID($P$13,Y10,1)</f>
        <v>0</v>
      </c>
      <c r="Z11" s="61" t="str">
        <f t="shared" si="1"/>
        <v/>
      </c>
      <c r="AA11" s="61" t="str">
        <f t="shared" si="1"/>
        <v/>
      </c>
      <c r="AB11" s="61" t="str">
        <f t="shared" si="1"/>
        <v/>
      </c>
      <c r="AC11" s="61" t="str">
        <f t="shared" si="1"/>
        <v/>
      </c>
      <c r="AD11" s="61" t="str">
        <f t="shared" si="1"/>
        <v/>
      </c>
      <c r="AE11" s="61" t="str">
        <f t="shared" si="1"/>
        <v/>
      </c>
      <c r="AF11" s="108"/>
      <c r="AG11" s="109"/>
      <c r="AH11" s="92"/>
      <c r="AI11" s="92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</row>
    <row r="12" spans="1:46" s="88" customFormat="1" ht="21" x14ac:dyDescent="0.15">
      <c r="A12" s="145"/>
      <c r="B12" s="100"/>
      <c r="C12" s="181" t="s">
        <v>174</v>
      </c>
      <c r="D12" s="181"/>
      <c r="E12" s="181"/>
      <c r="F12" s="181"/>
      <c r="G12" s="182">
        <f>内訳7月!G12</f>
        <v>0</v>
      </c>
      <c r="H12" s="182"/>
      <c r="I12" s="182"/>
      <c r="J12" s="148">
        <v>0.3125</v>
      </c>
      <c r="K12" s="147" t="s">
        <v>169</v>
      </c>
      <c r="L12" s="149">
        <v>0.77083333333333337</v>
      </c>
      <c r="M12" s="180">
        <f>内訳7月!M12</f>
        <v>0</v>
      </c>
      <c r="N12" s="180"/>
      <c r="O12" s="180"/>
      <c r="P12" s="180">
        <f t="shared" si="0"/>
        <v>0</v>
      </c>
      <c r="Q12" s="180"/>
      <c r="R12" s="180"/>
      <c r="S12" s="180"/>
      <c r="T12" s="180"/>
      <c r="U12" s="111"/>
      <c r="V12" s="111"/>
      <c r="W12" s="111"/>
      <c r="X12" s="111"/>
      <c r="Y12" s="111"/>
      <c r="Z12" s="111"/>
      <c r="AA12" s="111"/>
      <c r="AB12" s="111"/>
      <c r="AC12" s="114"/>
      <c r="AD12" s="115"/>
      <c r="AE12" s="115"/>
      <c r="AF12" s="115"/>
      <c r="AG12" s="116"/>
      <c r="AH12" s="111"/>
      <c r="AI12" s="111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</row>
    <row r="13" spans="1:46" s="88" customFormat="1" ht="21" x14ac:dyDescent="0.15">
      <c r="A13" s="146"/>
      <c r="B13" s="100"/>
      <c r="C13" s="186"/>
      <c r="D13" s="186"/>
      <c r="E13" s="186"/>
      <c r="F13" s="186"/>
      <c r="G13" s="182">
        <f>SUM(G9:I12)</f>
        <v>0</v>
      </c>
      <c r="H13" s="182"/>
      <c r="I13" s="182"/>
      <c r="J13" s="181" t="s">
        <v>154</v>
      </c>
      <c r="K13" s="181"/>
      <c r="L13" s="181"/>
      <c r="M13" s="181"/>
      <c r="N13" s="181"/>
      <c r="O13" s="181"/>
      <c r="P13" s="187">
        <f>SUM(P9:T12)</f>
        <v>0</v>
      </c>
      <c r="Q13" s="187"/>
      <c r="R13" s="187"/>
      <c r="S13" s="187"/>
      <c r="T13" s="187"/>
      <c r="U13" s="111"/>
      <c r="V13" s="111"/>
      <c r="W13" s="111"/>
      <c r="X13" s="111"/>
      <c r="Y13" s="111"/>
      <c r="Z13" s="111"/>
      <c r="AA13" s="111"/>
      <c r="AB13" s="111"/>
      <c r="AC13" s="114"/>
      <c r="AD13" s="115"/>
      <c r="AE13" s="115"/>
      <c r="AF13" s="115"/>
      <c r="AG13" s="116"/>
      <c r="AH13" s="111"/>
      <c r="AI13" s="111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</row>
    <row r="14" spans="1:46" s="88" customFormat="1" ht="15.75" customHeight="1" x14ac:dyDescent="0.15">
      <c r="A14" s="100"/>
      <c r="F14" s="112"/>
      <c r="G14" s="112"/>
      <c r="H14" s="111"/>
      <c r="I14" s="111"/>
      <c r="J14" s="111"/>
      <c r="K14" s="111"/>
      <c r="L14" s="111"/>
      <c r="M14" s="111"/>
      <c r="N14" s="111"/>
      <c r="O14" s="111"/>
      <c r="P14" s="111"/>
      <c r="Q14" s="113"/>
      <c r="R14" s="113"/>
      <c r="S14" s="113"/>
      <c r="T14" s="111"/>
      <c r="U14" s="111"/>
      <c r="V14" s="111"/>
      <c r="W14" s="111"/>
      <c r="X14" s="111"/>
      <c r="Y14" s="111"/>
      <c r="Z14" s="111"/>
      <c r="AA14" s="111"/>
      <c r="AB14" s="111"/>
      <c r="AC14" s="114"/>
      <c r="AD14" s="115"/>
      <c r="AE14" s="115"/>
      <c r="AF14" s="115"/>
      <c r="AG14" s="116"/>
      <c r="AH14" s="111"/>
      <c r="AI14" s="111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</row>
    <row r="15" spans="1:46" s="88" customFormat="1" ht="15.75" customHeight="1" x14ac:dyDescent="0.15">
      <c r="A15" s="100"/>
      <c r="B15" s="117"/>
      <c r="C15" s="111"/>
      <c r="D15" s="111"/>
      <c r="E15" s="112"/>
      <c r="F15" s="112"/>
      <c r="G15" s="112"/>
      <c r="H15" s="111"/>
      <c r="I15" s="111"/>
      <c r="J15" s="111"/>
      <c r="K15" s="111"/>
      <c r="L15" s="111"/>
      <c r="M15" s="111"/>
      <c r="N15" s="111"/>
      <c r="O15" s="111"/>
      <c r="P15" s="111"/>
      <c r="Q15" s="113"/>
      <c r="R15" s="113"/>
      <c r="S15" s="113"/>
      <c r="T15" s="111"/>
      <c r="U15" s="111"/>
      <c r="V15" s="111"/>
      <c r="W15" s="111"/>
      <c r="X15" s="111"/>
      <c r="Y15" s="111"/>
      <c r="Z15" s="111"/>
      <c r="AA15" s="111"/>
      <c r="AB15" s="111"/>
      <c r="AC15" s="114"/>
      <c r="AD15" s="115"/>
      <c r="AE15" s="115"/>
      <c r="AF15" s="115"/>
      <c r="AG15" s="116"/>
      <c r="AH15" s="111"/>
      <c r="AI15" s="111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</row>
    <row r="16" spans="1:46" s="88" customFormat="1" ht="15.75" customHeight="1" x14ac:dyDescent="0.15">
      <c r="A16" s="100"/>
      <c r="B16" s="92"/>
      <c r="C16" s="111"/>
      <c r="D16" s="111"/>
      <c r="E16" s="112"/>
      <c r="F16" s="112"/>
      <c r="G16" s="112"/>
      <c r="H16" s="111"/>
      <c r="I16" s="111"/>
      <c r="J16" s="111"/>
      <c r="K16" s="111"/>
      <c r="L16" s="111"/>
      <c r="M16" s="111"/>
      <c r="N16" s="111"/>
      <c r="O16" s="111"/>
      <c r="P16" s="111"/>
      <c r="Q16" s="113"/>
      <c r="R16" s="113"/>
      <c r="S16" s="113"/>
      <c r="T16" s="111"/>
      <c r="U16" s="111"/>
      <c r="V16" s="111"/>
      <c r="W16" s="111"/>
      <c r="X16" s="111"/>
      <c r="Y16" s="111"/>
      <c r="Z16" s="111"/>
      <c r="AA16" s="111"/>
      <c r="AB16" s="111"/>
      <c r="AC16" s="114"/>
      <c r="AD16" s="115"/>
      <c r="AE16" s="115"/>
      <c r="AF16" s="115"/>
      <c r="AG16" s="116"/>
      <c r="AH16" s="111"/>
      <c r="AI16" s="111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</row>
    <row r="17" spans="1:47" s="88" customFormat="1" ht="15.75" customHeight="1" x14ac:dyDescent="0.15">
      <c r="A17" s="100"/>
      <c r="B17" s="95"/>
      <c r="C17" s="111"/>
      <c r="D17" s="111"/>
      <c r="E17" s="112"/>
      <c r="F17" s="112"/>
      <c r="G17" s="112"/>
      <c r="H17" s="111"/>
      <c r="I17" s="111"/>
      <c r="J17" s="111"/>
      <c r="K17" s="111"/>
      <c r="L17" s="111"/>
      <c r="M17" s="111"/>
      <c r="N17" s="111"/>
      <c r="O17" s="111"/>
      <c r="P17" s="111"/>
      <c r="Q17" s="113"/>
      <c r="R17" s="113"/>
      <c r="S17" s="113"/>
      <c r="T17" s="111"/>
      <c r="U17" s="111"/>
      <c r="V17" s="111"/>
      <c r="W17" s="111"/>
      <c r="X17" s="111"/>
      <c r="Y17" s="111"/>
      <c r="Z17" s="111"/>
      <c r="AA17" s="111"/>
      <c r="AB17" s="111"/>
      <c r="AC17" s="114"/>
      <c r="AD17" s="115"/>
      <c r="AE17" s="115"/>
      <c r="AF17" s="115"/>
      <c r="AG17" s="116"/>
      <c r="AH17" s="111"/>
      <c r="AI17" s="111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</row>
    <row r="18" spans="1:47" s="88" customFormat="1" ht="15.75" customHeight="1" x14ac:dyDescent="0.15">
      <c r="A18" s="100"/>
      <c r="B18" s="108"/>
      <c r="C18" s="111"/>
      <c r="D18" s="111"/>
      <c r="E18" s="112"/>
      <c r="F18" s="112"/>
      <c r="G18" s="112"/>
      <c r="H18" s="111"/>
      <c r="I18" s="111"/>
      <c r="J18" s="111"/>
      <c r="K18" s="111"/>
      <c r="L18" s="111"/>
      <c r="M18" s="111"/>
      <c r="N18" s="111"/>
      <c r="O18" s="111"/>
      <c r="P18" s="111"/>
      <c r="Q18" s="113"/>
      <c r="R18" s="113"/>
      <c r="S18" s="113"/>
      <c r="T18" s="111"/>
      <c r="U18" s="111"/>
      <c r="V18" s="111"/>
      <c r="W18" s="111"/>
      <c r="X18" s="111"/>
      <c r="Y18" s="111"/>
      <c r="Z18" s="111"/>
      <c r="AA18" s="111"/>
      <c r="AB18" s="111"/>
      <c r="AC18" s="114"/>
      <c r="AD18" s="115"/>
      <c r="AE18" s="115"/>
      <c r="AF18" s="115"/>
      <c r="AG18" s="116"/>
      <c r="AH18" s="111"/>
      <c r="AI18" s="111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</row>
    <row r="19" spans="1:47" s="88" customFormat="1" ht="15.75" customHeight="1" x14ac:dyDescent="0.15">
      <c r="A19" s="100"/>
      <c r="B19" s="95"/>
      <c r="C19" s="110"/>
      <c r="D19" s="111"/>
      <c r="E19" s="111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113"/>
      <c r="S19" s="113"/>
      <c r="T19" s="113"/>
      <c r="U19" s="111"/>
      <c r="V19" s="111"/>
      <c r="W19" s="111"/>
      <c r="X19" s="111"/>
      <c r="Y19" s="111"/>
      <c r="Z19" s="111"/>
      <c r="AA19" s="111"/>
      <c r="AB19" s="111"/>
      <c r="AC19" s="111"/>
      <c r="AD19" s="114"/>
      <c r="AE19" s="115"/>
      <c r="AF19" s="115"/>
      <c r="AG19" s="115"/>
      <c r="AH19" s="116"/>
      <c r="AI19" s="111"/>
      <c r="AJ19" s="111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</row>
    <row r="20" spans="1:47" s="88" customFormat="1" ht="15.75" customHeight="1" x14ac:dyDescent="0.15">
      <c r="A20" s="95"/>
      <c r="B20" s="92"/>
      <c r="C20" s="92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6"/>
      <c r="AI20" s="111"/>
      <c r="AJ20" s="111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</row>
    <row r="21" spans="1:47" s="88" customFormat="1" ht="15.75" customHeight="1" x14ac:dyDescent="0.15">
      <c r="A21" s="95"/>
      <c r="B21" s="92"/>
      <c r="C21" s="92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6"/>
      <c r="AI21" s="111"/>
      <c r="AJ21" s="111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</row>
    <row r="22" spans="1:47" ht="15.75" customHeight="1" x14ac:dyDescent="0.15">
      <c r="A22" s="103"/>
      <c r="B22" s="120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121"/>
      <c r="AJ22" s="121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 s="51" customFormat="1" ht="15.75" customHeight="1" x14ac:dyDescent="0.15">
      <c r="A23" s="95"/>
      <c r="B23" s="95"/>
      <c r="C23" s="95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51" customFormat="1" ht="15.75" customHeight="1" x14ac:dyDescent="0.15">
      <c r="A24" s="96"/>
      <c r="B24" s="96"/>
      <c r="C24" s="95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123"/>
      <c r="P24" s="123"/>
      <c r="Q24" s="12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4"/>
      <c r="AI24" s="94"/>
      <c r="AJ24" s="93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51" customFormat="1" ht="15.75" customHeight="1" x14ac:dyDescent="0.15">
      <c r="A25" s="124"/>
      <c r="B25" s="124"/>
      <c r="C25" s="124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93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51" customFormat="1" ht="15.75" customHeight="1" x14ac:dyDescent="0.15">
      <c r="A26" s="125"/>
      <c r="B26" s="125"/>
      <c r="C26" s="125"/>
      <c r="D26" s="126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93"/>
      <c r="S26" s="93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51" customFormat="1" ht="15.75" customHeight="1" x14ac:dyDescent="0.15">
      <c r="A27" s="125"/>
      <c r="B27" s="125"/>
      <c r="C27" s="125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93"/>
      <c r="S27" s="93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51" customFormat="1" ht="15.75" customHeight="1" x14ac:dyDescent="0.15">
      <c r="A28" s="125"/>
      <c r="B28" s="125"/>
      <c r="C28" s="125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93"/>
      <c r="S28" s="93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51" customFormat="1" ht="15.75" customHeight="1" x14ac:dyDescent="0.15">
      <c r="A29" s="95"/>
      <c r="B29" s="92"/>
      <c r="C29" s="92"/>
      <c r="D29" s="92"/>
      <c r="E29" s="123"/>
      <c r="F29" s="123"/>
      <c r="G29" s="123"/>
      <c r="H29" s="123"/>
      <c r="I29" s="123"/>
      <c r="J29" s="123"/>
      <c r="K29" s="123"/>
      <c r="L29" s="123"/>
      <c r="M29" s="123"/>
      <c r="N29" s="127"/>
      <c r="O29" s="127"/>
      <c r="P29" s="127"/>
      <c r="Q29" s="127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51" customFormat="1" ht="15.75" customHeight="1" x14ac:dyDescent="0.15">
      <c r="A30" s="96"/>
      <c r="B30" s="96"/>
      <c r="C30" s="95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123"/>
      <c r="P30" s="123"/>
      <c r="Q30" s="123"/>
      <c r="R30" s="93"/>
      <c r="S30" s="93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51" customFormat="1" ht="15.75" customHeight="1" x14ac:dyDescent="0.15">
      <c r="A31" s="124"/>
      <c r="B31" s="124"/>
      <c r="C31" s="124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93"/>
      <c r="S31" s="93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51" customFormat="1" ht="15.75" customHeight="1" x14ac:dyDescent="0.15">
      <c r="A32" s="125"/>
      <c r="B32" s="125"/>
      <c r="C32" s="125"/>
      <c r="D32" s="126"/>
      <c r="E32" s="127"/>
      <c r="F32" s="127"/>
      <c r="G32" s="127"/>
      <c r="H32" s="127"/>
      <c r="I32" s="127"/>
      <c r="J32" s="128"/>
      <c r="K32" s="128"/>
      <c r="L32" s="128"/>
      <c r="M32" s="128"/>
      <c r="N32" s="127"/>
      <c r="O32" s="127"/>
      <c r="P32" s="127"/>
      <c r="Q32" s="127"/>
      <c r="R32" s="93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51" customFormat="1" ht="15.75" customHeight="1" x14ac:dyDescent="0.15">
      <c r="A33" s="125"/>
      <c r="B33" s="125"/>
      <c r="C33" s="12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7"/>
      <c r="O33" s="127"/>
      <c r="P33" s="127"/>
      <c r="Q33" s="127"/>
      <c r="R33" s="93"/>
      <c r="S33" s="93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51" customFormat="1" ht="15.75" customHeight="1" x14ac:dyDescent="0.15">
      <c r="A34" s="125"/>
      <c r="B34" s="125"/>
      <c r="C34" s="12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7"/>
      <c r="O34" s="127"/>
      <c r="P34" s="127"/>
      <c r="Q34" s="127"/>
      <c r="R34" s="93"/>
      <c r="S34" s="93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51" customFormat="1" ht="15.75" customHeight="1" x14ac:dyDescent="0.15">
      <c r="A35" s="95"/>
      <c r="B35" s="92"/>
      <c r="C35" s="92"/>
      <c r="D35" s="92"/>
      <c r="E35" s="123"/>
      <c r="F35" s="123"/>
      <c r="G35" s="123"/>
      <c r="H35" s="123"/>
      <c r="I35" s="123"/>
      <c r="J35" s="123"/>
      <c r="K35" s="123"/>
      <c r="L35" s="123"/>
      <c r="M35" s="123"/>
      <c r="N35" s="127"/>
      <c r="O35" s="127"/>
      <c r="P35" s="127"/>
      <c r="Q35" s="127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ht="15.75" customHeight="1" x14ac:dyDescent="0.15">
      <c r="A36" s="103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</row>
    <row r="37" spans="1:47" ht="15.75" customHeight="1" x14ac:dyDescent="0.15">
      <c r="A37" s="103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</row>
    <row r="38" spans="1:47" ht="15.75" customHeight="1" x14ac:dyDescent="0.15">
      <c r="A38" s="95"/>
      <c r="B38" s="92"/>
      <c r="C38" s="129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15"/>
      <c r="AJ38" s="120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</row>
    <row r="39" spans="1:47" ht="15.75" customHeight="1" x14ac:dyDescent="0.15">
      <c r="A39" s="92"/>
      <c r="B39" s="92"/>
      <c r="C39" s="92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15"/>
      <c r="AJ39" s="120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</row>
    <row r="40" spans="1:47" ht="15.75" customHeight="1" x14ac:dyDescent="0.15">
      <c r="A40" s="92"/>
      <c r="B40" s="92"/>
      <c r="C40" s="9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92"/>
      <c r="AJ40" s="120"/>
      <c r="AK40" s="120"/>
      <c r="AL40" s="120"/>
      <c r="AM40" s="120"/>
      <c r="AN40" s="120"/>
      <c r="AO40" s="103"/>
      <c r="AP40" s="103"/>
      <c r="AQ40" s="103"/>
      <c r="AR40" s="103"/>
      <c r="AS40" s="103"/>
      <c r="AT40" s="103"/>
      <c r="AU40" s="103"/>
    </row>
    <row r="41" spans="1:47" ht="15.75" customHeight="1" x14ac:dyDescent="0.15">
      <c r="A41" s="103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33"/>
      <c r="AP41" s="133"/>
      <c r="AQ41" s="133"/>
      <c r="AR41" s="133"/>
      <c r="AS41" s="133"/>
      <c r="AT41" s="133"/>
      <c r="AU41" s="133"/>
    </row>
    <row r="42" spans="1:47" s="135" customFormat="1" ht="15.75" customHeight="1" x14ac:dyDescent="0.15">
      <c r="A42" s="95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  <c r="AT42" s="134"/>
      <c r="AU42" s="134"/>
    </row>
    <row r="43" spans="1:47" s="135" customFormat="1" ht="15.75" customHeight="1" x14ac:dyDescent="0.15">
      <c r="A43" s="97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</row>
    <row r="44" spans="1:47" s="135" customFormat="1" ht="15.75" customHeight="1" x14ac:dyDescent="0.15">
      <c r="A44" s="97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</row>
    <row r="45" spans="1:47" s="135" customFormat="1" ht="15.75" customHeight="1" x14ac:dyDescent="0.15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  <c r="AR45" s="134"/>
      <c r="AS45" s="134"/>
      <c r="AT45" s="134"/>
      <c r="AU45" s="134"/>
    </row>
    <row r="46" spans="1:47" s="137" customFormat="1" ht="15.7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</row>
    <row r="47" spans="1:47" s="137" customFormat="1" ht="15.75" customHeight="1" x14ac:dyDescent="0.15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</row>
    <row r="48" spans="1:47" s="137" customFormat="1" ht="15.75" customHeight="1" x14ac:dyDescent="0.15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</row>
    <row r="49" spans="1:47" s="137" customFormat="1" ht="15.75" customHeight="1" x14ac:dyDescent="0.1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</row>
    <row r="50" spans="1:47" s="137" customFormat="1" ht="15.75" customHeight="1" x14ac:dyDescent="0.15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</row>
    <row r="51" spans="1:47" s="137" customFormat="1" ht="15.75" customHeight="1" x14ac:dyDescent="0.1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</row>
    <row r="52" spans="1:47" s="137" customFormat="1" ht="15.75" customHeight="1" x14ac:dyDescent="0.1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</row>
    <row r="53" spans="1:47" s="137" customFormat="1" ht="15.75" customHeight="1" x14ac:dyDescent="0.15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</row>
    <row r="54" spans="1:47" s="137" customFormat="1" ht="15.75" customHeight="1" x14ac:dyDescent="0.1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</row>
    <row r="55" spans="1:47" s="137" customFormat="1" ht="15.75" customHeight="1" x14ac:dyDescent="0.1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</row>
    <row r="56" spans="1:47" s="137" customFormat="1" ht="15.75" customHeight="1" x14ac:dyDescent="0.15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</row>
    <row r="57" spans="1:47" s="137" customFormat="1" ht="15.75" customHeight="1" x14ac:dyDescent="0.15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</row>
    <row r="58" spans="1:47" s="137" customFormat="1" ht="15.75" customHeight="1" x14ac:dyDescent="0.1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</row>
    <row r="59" spans="1:47" s="137" customFormat="1" ht="15.75" customHeight="1" x14ac:dyDescent="0.15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</row>
    <row r="60" spans="1:47" s="137" customFormat="1" ht="15.75" customHeight="1" x14ac:dyDescent="0.15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</row>
    <row r="61" spans="1:47" s="137" customFormat="1" ht="15.75" customHeight="1" x14ac:dyDescent="0.15">
      <c r="A61" s="98"/>
      <c r="B61" s="98"/>
      <c r="C61" s="98"/>
      <c r="D61" s="98"/>
      <c r="E61" s="98"/>
      <c r="F61" s="98"/>
      <c r="G61" s="98"/>
      <c r="H61" s="98"/>
      <c r="I61" s="138"/>
      <c r="J61" s="138"/>
      <c r="K61" s="138"/>
      <c r="L61" s="138"/>
      <c r="M61" s="138"/>
      <c r="N61" s="13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</row>
    <row r="62" spans="1:47" s="137" customFormat="1" ht="15.75" customHeight="1" x14ac:dyDescent="0.15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136"/>
      <c r="AG62" s="136"/>
      <c r="AH62" s="136"/>
      <c r="AI62" s="136"/>
      <c r="AJ62" s="136"/>
      <c r="AK62" s="136"/>
      <c r="AL62" s="136"/>
      <c r="AM62" s="136"/>
      <c r="AN62" s="98"/>
      <c r="AO62" s="98"/>
      <c r="AP62" s="98"/>
      <c r="AQ62" s="98"/>
      <c r="AR62" s="136"/>
      <c r="AS62" s="136"/>
      <c r="AT62" s="136"/>
      <c r="AU62" s="136"/>
    </row>
    <row r="63" spans="1:47" s="137" customFormat="1" ht="15.75" customHeight="1" x14ac:dyDescent="0.15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</row>
    <row r="64" spans="1:47" s="137" customFormat="1" ht="15.75" customHeight="1" x14ac:dyDescent="0.15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</row>
    <row r="65" spans="1:47" s="137" customFormat="1" ht="15.75" customHeight="1" x14ac:dyDescent="0.15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</row>
    <row r="66" spans="1:47" s="137" customFormat="1" ht="15.75" customHeight="1" x14ac:dyDescent="0.15">
      <c r="A66" s="98"/>
      <c r="B66" s="98"/>
      <c r="C66" s="98"/>
      <c r="D66" s="98"/>
      <c r="E66" s="98"/>
      <c r="F66" s="98"/>
      <c r="G66" s="98"/>
      <c r="H66" s="98"/>
      <c r="I66" s="138"/>
      <c r="J66" s="138"/>
      <c r="K66" s="138"/>
      <c r="L66" s="138"/>
      <c r="M66" s="138"/>
      <c r="N66" s="13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</row>
    <row r="67" spans="1:47" s="137" customFormat="1" ht="15.75" customHeight="1" x14ac:dyDescent="0.1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136"/>
      <c r="AG67" s="136"/>
      <c r="AH67" s="136"/>
      <c r="AI67" s="136"/>
      <c r="AJ67" s="136"/>
      <c r="AK67" s="136"/>
      <c r="AL67" s="136"/>
      <c r="AM67" s="136"/>
      <c r="AN67" s="98"/>
      <c r="AO67" s="98"/>
      <c r="AP67" s="98"/>
      <c r="AQ67" s="98"/>
      <c r="AR67" s="136"/>
      <c r="AS67" s="136"/>
      <c r="AT67" s="136"/>
      <c r="AU67" s="136"/>
    </row>
    <row r="68" spans="1:47" s="137" customFormat="1" ht="15.75" customHeight="1" x14ac:dyDescent="0.15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</row>
    <row r="69" spans="1:47" s="137" customFormat="1" ht="15.75" customHeight="1" x14ac:dyDescent="0.15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</row>
    <row r="70" spans="1:47" s="137" customFormat="1" ht="15.75" customHeight="1" x14ac:dyDescent="0.15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</row>
    <row r="71" spans="1:47" s="137" customFormat="1" ht="15.75" customHeight="1" x14ac:dyDescent="0.1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</row>
    <row r="72" spans="1:47" s="137" customFormat="1" ht="15.75" customHeight="1" x14ac:dyDescent="0.15">
      <c r="A72" s="98"/>
      <c r="B72" s="98"/>
      <c r="C72" s="98"/>
      <c r="D72" s="98"/>
      <c r="E72" s="98"/>
      <c r="F72" s="13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98"/>
      <c r="AO72" s="98"/>
      <c r="AP72" s="98"/>
      <c r="AQ72" s="98"/>
      <c r="AR72" s="136"/>
      <c r="AS72" s="136"/>
      <c r="AT72" s="136"/>
      <c r="AU72" s="136"/>
    </row>
    <row r="73" spans="1:47" s="137" customFormat="1" ht="15.75" customHeight="1" x14ac:dyDescent="0.1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</row>
    <row r="74" spans="1:47" s="137" customFormat="1" ht="15.75" customHeight="1" x14ac:dyDescent="0.15">
      <c r="A74" s="98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</row>
    <row r="75" spans="1:47" s="137" customFormat="1" ht="15.75" customHeight="1" x14ac:dyDescent="0.1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</row>
    <row r="76" spans="1:47" s="137" customFormat="1" ht="15.75" customHeight="1" x14ac:dyDescent="0.15">
      <c r="A76" s="98"/>
      <c r="B76" s="98"/>
      <c r="C76" s="98"/>
      <c r="D76" s="98"/>
      <c r="E76" s="98"/>
      <c r="F76" s="98"/>
      <c r="G76" s="98"/>
      <c r="H76" s="98"/>
      <c r="I76" s="138"/>
      <c r="J76" s="138"/>
      <c r="K76" s="138"/>
      <c r="L76" s="138"/>
      <c r="M76" s="138"/>
      <c r="N76" s="13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</row>
    <row r="77" spans="1:47" s="137" customFormat="1" ht="15.75" customHeight="1" x14ac:dyDescent="0.15">
      <c r="A77" s="98"/>
      <c r="B77" s="98"/>
      <c r="C77" s="98"/>
      <c r="D77" s="98"/>
      <c r="E77" s="98"/>
      <c r="F77" s="98"/>
      <c r="G77" s="98"/>
      <c r="H77" s="138"/>
      <c r="I77" s="98"/>
      <c r="J77" s="98"/>
      <c r="K77" s="98"/>
      <c r="L77" s="98"/>
      <c r="M77" s="98"/>
      <c r="N77" s="98"/>
      <c r="O77" s="98"/>
      <c r="P77" s="139"/>
      <c r="Q77" s="139"/>
      <c r="R77" s="139"/>
      <c r="S77" s="139"/>
      <c r="T77" s="139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36"/>
      <c r="AF77" s="136"/>
      <c r="AG77" s="136"/>
      <c r="AH77" s="136"/>
      <c r="AI77" s="136"/>
      <c r="AJ77" s="136"/>
      <c r="AK77" s="136"/>
      <c r="AL77" s="136"/>
      <c r="AM77" s="136"/>
      <c r="AN77" s="98"/>
      <c r="AO77" s="98"/>
      <c r="AP77" s="98"/>
      <c r="AQ77" s="98"/>
      <c r="AR77" s="136"/>
      <c r="AS77" s="136"/>
      <c r="AT77" s="136"/>
      <c r="AU77" s="136"/>
    </row>
    <row r="78" spans="1:47" s="137" customFormat="1" ht="15.75" customHeight="1" x14ac:dyDescent="0.1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</row>
    <row r="79" spans="1:47" s="137" customFormat="1" ht="15.75" customHeight="1" x14ac:dyDescent="0.15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</row>
    <row r="80" spans="1:47" s="137" customFormat="1" ht="15.75" customHeight="1" x14ac:dyDescent="0.15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</row>
    <row r="81" spans="1:47" s="137" customFormat="1" ht="15.75" customHeight="1" x14ac:dyDescent="0.15">
      <c r="A81" s="98"/>
      <c r="B81" s="98"/>
      <c r="C81" s="98"/>
      <c r="D81" s="98"/>
      <c r="E81" s="98"/>
      <c r="F81" s="98"/>
      <c r="G81" s="98"/>
      <c r="H81" s="98"/>
      <c r="I81" s="138"/>
      <c r="J81" s="138"/>
      <c r="K81" s="138"/>
      <c r="L81" s="138"/>
      <c r="M81" s="138"/>
      <c r="N81" s="13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</row>
    <row r="82" spans="1:47" s="137" customFormat="1" ht="15.75" customHeight="1" x14ac:dyDescent="0.15">
      <c r="A82" s="98"/>
      <c r="B82" s="98"/>
      <c r="C82" s="98"/>
      <c r="D82" s="98"/>
      <c r="E82" s="98"/>
      <c r="F82" s="98"/>
      <c r="G82" s="98"/>
      <c r="H82" s="138"/>
      <c r="I82" s="98"/>
      <c r="J82" s="98"/>
      <c r="K82" s="98"/>
      <c r="L82" s="98"/>
      <c r="M82" s="98"/>
      <c r="N82" s="98"/>
      <c r="O82" s="98"/>
      <c r="P82" s="139"/>
      <c r="Q82" s="139"/>
      <c r="R82" s="139"/>
      <c r="S82" s="139"/>
      <c r="T82" s="139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136"/>
      <c r="AG82" s="136"/>
      <c r="AH82" s="136"/>
      <c r="AI82" s="136"/>
      <c r="AJ82" s="136"/>
      <c r="AK82" s="136"/>
      <c r="AL82" s="136"/>
      <c r="AM82" s="136"/>
      <c r="AN82" s="98"/>
      <c r="AO82" s="98"/>
      <c r="AP82" s="98"/>
      <c r="AQ82" s="98"/>
      <c r="AR82" s="136"/>
      <c r="AS82" s="136"/>
      <c r="AT82" s="136"/>
      <c r="AU82" s="136"/>
    </row>
    <row r="83" spans="1:47" s="137" customFormat="1" ht="15.75" customHeight="1" x14ac:dyDescent="0.1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</row>
    <row r="84" spans="1:47" s="137" customFormat="1" ht="15.75" customHeight="1" x14ac:dyDescent="0.15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</row>
    <row r="85" spans="1:47" s="137" customFormat="1" ht="15.75" customHeight="1" x14ac:dyDescent="0.15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</row>
    <row r="86" spans="1:47" s="137" customFormat="1" ht="15.75" customHeight="1" x14ac:dyDescent="0.15">
      <c r="A86" s="98"/>
      <c r="B86" s="98"/>
      <c r="C86" s="98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</row>
    <row r="87" spans="1:47" s="137" customFormat="1" ht="15.75" customHeight="1" x14ac:dyDescent="0.15">
      <c r="A87" s="98"/>
      <c r="B87" s="98"/>
      <c r="C87" s="98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98"/>
      <c r="O87" s="98"/>
      <c r="P87" s="98"/>
      <c r="Q87" s="98"/>
      <c r="R87" s="98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</row>
    <row r="88" spans="1:47" ht="15.75" customHeight="1" x14ac:dyDescent="0.15">
      <c r="A88" s="103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</row>
    <row r="89" spans="1:47" s="137" customFormat="1" ht="15.75" customHeight="1" x14ac:dyDescent="0.15">
      <c r="A89" s="98"/>
      <c r="B89" s="98"/>
      <c r="C89" s="98"/>
      <c r="D89" s="138"/>
      <c r="E89" s="138"/>
      <c r="F89" s="138"/>
      <c r="G89" s="138"/>
      <c r="H89" s="98"/>
      <c r="I89" s="98"/>
      <c r="J89" s="98"/>
      <c r="K89" s="98"/>
      <c r="L89" s="98"/>
      <c r="M89" s="98"/>
      <c r="N89" s="136"/>
      <c r="O89" s="98"/>
      <c r="P89" s="98"/>
      <c r="Q89" s="98"/>
      <c r="R89" s="98"/>
      <c r="S89" s="98"/>
      <c r="T89" s="98"/>
      <c r="U89" s="98"/>
      <c r="V89" s="98"/>
      <c r="W89" s="98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</row>
    <row r="90" spans="1:47" s="137" customFormat="1" ht="15.75" customHeight="1" x14ac:dyDescent="0.15">
      <c r="A90" s="98"/>
      <c r="B90" s="98"/>
      <c r="C90" s="98"/>
      <c r="D90" s="98"/>
      <c r="E90" s="98"/>
      <c r="F90" s="98"/>
      <c r="G90" s="98"/>
      <c r="H90" s="138"/>
      <c r="I90" s="141"/>
      <c r="J90" s="141"/>
      <c r="K90" s="141"/>
      <c r="L90" s="141"/>
      <c r="M90" s="141"/>
      <c r="N90" s="136"/>
      <c r="O90" s="98"/>
      <c r="P90" s="98"/>
      <c r="Q90" s="98"/>
      <c r="R90" s="98"/>
      <c r="S90" s="98"/>
      <c r="T90" s="98"/>
      <c r="U90" s="98"/>
      <c r="V90" s="98"/>
      <c r="W90" s="98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98"/>
      <c r="AO90" s="98"/>
      <c r="AP90" s="98"/>
      <c r="AQ90" s="98"/>
      <c r="AR90" s="136"/>
      <c r="AS90" s="136"/>
      <c r="AT90" s="136"/>
      <c r="AU90" s="136"/>
    </row>
    <row r="91" spans="1:47" s="137" customFormat="1" ht="15.75" customHeight="1" x14ac:dyDescent="0.15">
      <c r="A91" s="98"/>
      <c r="B91" s="98"/>
      <c r="C91" s="98"/>
      <c r="D91" s="138"/>
      <c r="E91" s="138"/>
      <c r="F91" s="138"/>
      <c r="G91" s="13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</row>
    <row r="92" spans="1:47" s="137" customFormat="1" ht="15.75" customHeight="1" x14ac:dyDescent="0.15">
      <c r="A92" s="98"/>
      <c r="B92" s="98"/>
      <c r="C92" s="98"/>
      <c r="D92" s="98"/>
      <c r="E92" s="98"/>
      <c r="F92" s="98"/>
      <c r="G92" s="98"/>
      <c r="H92" s="138"/>
      <c r="I92" s="141"/>
      <c r="J92" s="141"/>
      <c r="K92" s="141"/>
      <c r="L92" s="141"/>
      <c r="M92" s="141"/>
      <c r="N92" s="98"/>
      <c r="O92" s="98"/>
      <c r="P92" s="98"/>
      <c r="Q92" s="98"/>
      <c r="R92" s="98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98"/>
      <c r="AO92" s="98"/>
      <c r="AP92" s="98"/>
      <c r="AQ92" s="98"/>
      <c r="AR92" s="136"/>
      <c r="AS92" s="136"/>
      <c r="AT92" s="136"/>
      <c r="AU92" s="136"/>
    </row>
    <row r="93" spans="1:47" s="137" customFormat="1" ht="15.75" customHeight="1" x14ac:dyDescent="0.15">
      <c r="A93" s="98"/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</row>
    <row r="94" spans="1:47" s="137" customFormat="1" ht="15.75" customHeight="1" x14ac:dyDescent="0.15">
      <c r="A94" s="98"/>
      <c r="B94" s="98"/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</row>
    <row r="95" spans="1:47" s="137" customFormat="1" ht="15.75" customHeight="1" x14ac:dyDescent="0.15">
      <c r="A95" s="98"/>
      <c r="B95" s="98"/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</row>
    <row r="96" spans="1:47" s="137" customFormat="1" ht="15.75" customHeight="1" x14ac:dyDescent="0.15">
      <c r="A96" s="98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</row>
    <row r="97" spans="1:47" s="137" customFormat="1" ht="15.75" customHeight="1" x14ac:dyDescent="0.15">
      <c r="A97" s="98"/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98"/>
      <c r="AO97" s="98"/>
      <c r="AP97" s="98"/>
      <c r="AQ97" s="98"/>
      <c r="AR97" s="136"/>
      <c r="AS97" s="136"/>
      <c r="AT97" s="136"/>
      <c r="AU97" s="136"/>
    </row>
    <row r="98" spans="1:47" s="137" customFormat="1" ht="15.75" customHeight="1" x14ac:dyDescent="0.15">
      <c r="A98" s="98"/>
      <c r="B98" s="98"/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</row>
    <row r="99" spans="1:47" s="137" customFormat="1" ht="15.75" customHeight="1" x14ac:dyDescent="0.15">
      <c r="A99" s="98"/>
      <c r="B99" s="98"/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</row>
    <row r="100" spans="1:47" s="137" customFormat="1" ht="15.75" customHeight="1" x14ac:dyDescent="0.15">
      <c r="A100" s="98"/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</row>
    <row r="101" spans="1:47" s="137" customFormat="1" ht="15.75" customHeight="1" x14ac:dyDescent="0.15">
      <c r="A101" s="98"/>
      <c r="B101" s="98"/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</row>
    <row r="102" spans="1:47" s="137" customFormat="1" ht="15.75" customHeight="1" x14ac:dyDescent="0.15">
      <c r="A102" s="98"/>
      <c r="B102" s="98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98"/>
      <c r="AO102" s="98"/>
      <c r="AP102" s="98"/>
      <c r="AQ102" s="98"/>
      <c r="AR102" s="136"/>
      <c r="AS102" s="136"/>
      <c r="AT102" s="136"/>
      <c r="AU102" s="136"/>
    </row>
    <row r="103" spans="1:47" ht="15.75" customHeight="1" x14ac:dyDescent="0.15">
      <c r="A103" s="103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103"/>
      <c r="AU103" s="103"/>
    </row>
    <row r="104" spans="1:47" ht="15.75" customHeight="1" x14ac:dyDescent="0.1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136"/>
      <c r="Y104" s="136"/>
      <c r="Z104" s="136"/>
      <c r="AA104" s="136"/>
      <c r="AB104" s="136"/>
      <c r="AC104" s="136"/>
      <c r="AD104" s="136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103"/>
      <c r="AU104" s="103"/>
    </row>
    <row r="105" spans="1:47" ht="15.75" customHeight="1" x14ac:dyDescent="0.1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136"/>
      <c r="Y105" s="136"/>
      <c r="Z105" s="136"/>
      <c r="AA105" s="136"/>
      <c r="AB105" s="136"/>
      <c r="AC105" s="136"/>
      <c r="AD105" s="136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103"/>
      <c r="AU105" s="103"/>
    </row>
    <row r="106" spans="1:47" ht="15.75" customHeight="1" x14ac:dyDescent="0.15">
      <c r="A106" s="98"/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136"/>
      <c r="Y106" s="136"/>
      <c r="Z106" s="136"/>
      <c r="AA106" s="136"/>
      <c r="AB106" s="136"/>
      <c r="AC106" s="136"/>
      <c r="AD106" s="136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</row>
    <row r="107" spans="1:47" ht="15.75" customHeight="1" x14ac:dyDescent="0.1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136"/>
      <c r="Y107" s="136"/>
      <c r="Z107" s="136"/>
      <c r="AA107" s="136"/>
      <c r="AB107" s="136"/>
      <c r="AC107" s="136"/>
      <c r="AD107" s="136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98"/>
      <c r="AO107" s="98"/>
      <c r="AP107" s="98"/>
      <c r="AQ107" s="98"/>
      <c r="AR107" s="103"/>
      <c r="AS107" s="103"/>
      <c r="AT107" s="103"/>
      <c r="AU107" s="103"/>
    </row>
    <row r="108" spans="1:47" ht="15.75" customHeight="1" x14ac:dyDescent="0.15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</row>
    <row r="109" spans="1:47" ht="15.75" customHeight="1" x14ac:dyDescent="0.15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</row>
    <row r="110" spans="1:47" ht="15.75" customHeight="1" x14ac:dyDescent="0.15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</row>
    <row r="111" spans="1:47" ht="15.75" customHeight="1" x14ac:dyDescent="0.15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  <c r="AG111" s="142"/>
      <c r="AH111" s="142"/>
      <c r="AI111" s="142"/>
      <c r="AJ111" s="142"/>
    </row>
    <row r="112" spans="1:47" ht="15.75" customHeight="1" x14ac:dyDescent="0.15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</row>
    <row r="113" spans="2:36" ht="15.75" customHeight="1" x14ac:dyDescent="0.15"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2"/>
    </row>
    <row r="114" spans="2:36" ht="15.75" customHeight="1" x14ac:dyDescent="0.15"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  <c r="AG114" s="142"/>
      <c r="AH114" s="142"/>
      <c r="AI114" s="142"/>
      <c r="AJ114" s="142"/>
    </row>
    <row r="115" spans="2:36" ht="15.75" customHeight="1" x14ac:dyDescent="0.15"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</row>
    <row r="116" spans="2:36" ht="15.75" customHeight="1" x14ac:dyDescent="0.15"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  <c r="AG116" s="142"/>
      <c r="AH116" s="142"/>
      <c r="AI116" s="142"/>
      <c r="AJ116" s="142"/>
    </row>
    <row r="117" spans="2:36" ht="15.75" customHeight="1" x14ac:dyDescent="0.15"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  <c r="AG117" s="142"/>
      <c r="AH117" s="142"/>
      <c r="AI117" s="142"/>
      <c r="AJ117" s="142"/>
    </row>
    <row r="118" spans="2:36" ht="15.75" customHeight="1" x14ac:dyDescent="0.15"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  <c r="AG118" s="142"/>
      <c r="AH118" s="142"/>
      <c r="AI118" s="142"/>
      <c r="AJ118" s="142"/>
    </row>
    <row r="119" spans="2:36" ht="15.75" customHeight="1" x14ac:dyDescent="0.15"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  <c r="AG119" s="142"/>
      <c r="AH119" s="142"/>
      <c r="AI119" s="142"/>
      <c r="AJ119" s="142"/>
    </row>
    <row r="120" spans="2:36" ht="15.75" customHeight="1" x14ac:dyDescent="0.15"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</row>
    <row r="121" spans="2:36" ht="15.75" customHeight="1" x14ac:dyDescent="0.15"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  <c r="AG121" s="142"/>
      <c r="AH121" s="142"/>
      <c r="AI121" s="142"/>
      <c r="AJ121" s="142"/>
    </row>
    <row r="122" spans="2:36" ht="15.75" customHeight="1" x14ac:dyDescent="0.15"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</row>
    <row r="123" spans="2:36" ht="15.75" customHeight="1" x14ac:dyDescent="0.15"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</row>
    <row r="124" spans="2:36" ht="15.75" customHeight="1" x14ac:dyDescent="0.15"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</row>
    <row r="125" spans="2:36" ht="15.75" customHeight="1" x14ac:dyDescent="0.15"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</row>
    <row r="126" spans="2:36" ht="15.75" customHeight="1" x14ac:dyDescent="0.15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</row>
    <row r="127" spans="2:36" ht="15.75" customHeight="1" x14ac:dyDescent="0.15"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</row>
    <row r="128" spans="2:36" ht="15.75" customHeight="1" x14ac:dyDescent="0.15"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</row>
    <row r="129" spans="2:36" ht="15.75" customHeight="1" x14ac:dyDescent="0.15"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</row>
    <row r="130" spans="2:36" ht="15.75" customHeight="1" x14ac:dyDescent="0.15"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</row>
    <row r="131" spans="2:36" ht="15.75" customHeight="1" x14ac:dyDescent="0.15"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</row>
    <row r="132" spans="2:36" ht="15.75" customHeight="1" x14ac:dyDescent="0.15"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</row>
    <row r="133" spans="2:36" ht="15.75" customHeight="1" x14ac:dyDescent="0.15"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</row>
    <row r="134" spans="2:36" ht="15.75" customHeight="1" x14ac:dyDescent="0.15"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</row>
    <row r="135" spans="2:36" ht="15.75" customHeight="1" x14ac:dyDescent="0.15"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</row>
    <row r="136" spans="2:36" ht="15.75" customHeight="1" x14ac:dyDescent="0.15"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</row>
    <row r="137" spans="2:36" ht="15.75" customHeight="1" x14ac:dyDescent="0.15"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</row>
    <row r="138" spans="2:36" ht="15.75" customHeight="1" x14ac:dyDescent="0.15"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  <c r="AG138" s="142"/>
      <c r="AH138" s="142"/>
      <c r="AI138" s="142"/>
      <c r="AJ138" s="142"/>
    </row>
    <row r="139" spans="2:36" ht="15.75" customHeight="1" x14ac:dyDescent="0.15"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  <c r="AG139" s="142"/>
      <c r="AH139" s="142"/>
      <c r="AI139" s="142"/>
      <c r="AJ139" s="142"/>
    </row>
    <row r="140" spans="2:36" ht="15.75" customHeight="1" x14ac:dyDescent="0.15"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  <c r="AG140" s="142"/>
      <c r="AH140" s="142"/>
      <c r="AI140" s="142"/>
      <c r="AJ140" s="142"/>
    </row>
    <row r="141" spans="2:36" ht="15.75" customHeight="1" x14ac:dyDescent="0.15"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  <c r="AG141" s="142"/>
      <c r="AH141" s="142"/>
      <c r="AI141" s="142"/>
      <c r="AJ141" s="142"/>
    </row>
    <row r="142" spans="2:36" ht="15.75" customHeight="1" x14ac:dyDescent="0.15"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  <c r="AG142" s="142"/>
      <c r="AH142" s="142"/>
      <c r="AI142" s="142"/>
      <c r="AJ142" s="142"/>
    </row>
    <row r="143" spans="2:36" ht="15.75" customHeight="1" x14ac:dyDescent="0.15"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  <c r="AG143" s="142"/>
      <c r="AH143" s="142"/>
      <c r="AI143" s="142"/>
      <c r="AJ143" s="142"/>
    </row>
    <row r="144" spans="2:36" ht="15.75" customHeight="1" x14ac:dyDescent="0.15"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  <c r="AG144" s="142"/>
      <c r="AH144" s="142"/>
      <c r="AI144" s="142"/>
      <c r="AJ144" s="142"/>
    </row>
    <row r="145" spans="2:36" ht="15.75" customHeight="1" x14ac:dyDescent="0.15"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</row>
    <row r="146" spans="2:36" ht="15.75" customHeight="1" x14ac:dyDescent="0.15"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  <c r="AG146" s="142"/>
      <c r="AH146" s="142"/>
      <c r="AI146" s="142"/>
      <c r="AJ146" s="142"/>
    </row>
    <row r="147" spans="2:36" ht="15.75" customHeight="1" x14ac:dyDescent="0.15"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  <c r="AG147" s="142"/>
      <c r="AH147" s="142"/>
      <c r="AI147" s="142"/>
      <c r="AJ147" s="142"/>
    </row>
    <row r="148" spans="2:36" ht="15.75" customHeight="1" x14ac:dyDescent="0.15"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  <c r="AG148" s="142"/>
      <c r="AH148" s="142"/>
      <c r="AI148" s="142"/>
      <c r="AJ148" s="142"/>
    </row>
    <row r="149" spans="2:36" ht="15.75" customHeight="1" x14ac:dyDescent="0.15"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  <c r="AG149" s="142"/>
      <c r="AH149" s="142"/>
      <c r="AI149" s="142"/>
      <c r="AJ149" s="142"/>
    </row>
    <row r="150" spans="2:36" ht="15.75" customHeight="1" x14ac:dyDescent="0.15"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  <c r="AG150" s="142"/>
      <c r="AH150" s="142"/>
      <c r="AI150" s="142"/>
      <c r="AJ150" s="142"/>
    </row>
    <row r="151" spans="2:36" ht="15.75" customHeight="1" x14ac:dyDescent="0.15"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  <c r="AG151" s="142"/>
      <c r="AH151" s="142"/>
      <c r="AI151" s="142"/>
      <c r="AJ151" s="142"/>
    </row>
    <row r="152" spans="2:36" ht="15.75" customHeight="1" x14ac:dyDescent="0.15"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  <c r="AG152" s="142"/>
      <c r="AH152" s="142"/>
      <c r="AI152" s="142"/>
      <c r="AJ152" s="142"/>
    </row>
    <row r="153" spans="2:36" ht="15.75" customHeight="1" x14ac:dyDescent="0.15"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2"/>
    </row>
    <row r="154" spans="2:36" ht="15.75" customHeight="1" x14ac:dyDescent="0.15"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2"/>
      <c r="AI154" s="142"/>
      <c r="AJ154" s="142"/>
    </row>
    <row r="155" spans="2:36" ht="15.75" customHeight="1" x14ac:dyDescent="0.15"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2"/>
      <c r="AI155" s="142"/>
      <c r="AJ155" s="142"/>
    </row>
    <row r="156" spans="2:36" ht="15.75" customHeight="1" x14ac:dyDescent="0.15"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2"/>
      <c r="AI156" s="142"/>
      <c r="AJ156" s="142"/>
    </row>
    <row r="157" spans="2:36" ht="15.75" customHeight="1" x14ac:dyDescent="0.15"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2"/>
      <c r="AI157" s="142"/>
      <c r="AJ157" s="142"/>
    </row>
    <row r="158" spans="2:36" ht="15.75" customHeight="1" x14ac:dyDescent="0.15"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142"/>
      <c r="AJ158" s="142"/>
    </row>
    <row r="159" spans="2:36" ht="15.75" customHeight="1" x14ac:dyDescent="0.15"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  <c r="AG159" s="142"/>
      <c r="AH159" s="142"/>
      <c r="AI159" s="142"/>
      <c r="AJ159" s="142"/>
    </row>
    <row r="160" spans="2:36" ht="15.75" customHeight="1" x14ac:dyDescent="0.15"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  <c r="AG160" s="142"/>
      <c r="AH160" s="142"/>
      <c r="AI160" s="142"/>
      <c r="AJ160" s="142"/>
    </row>
    <row r="161" spans="2:36" ht="15.75" customHeight="1" x14ac:dyDescent="0.15"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  <c r="AG161" s="142"/>
      <c r="AH161" s="142"/>
      <c r="AI161" s="142"/>
      <c r="AJ161" s="142"/>
    </row>
    <row r="162" spans="2:36" ht="15.75" customHeight="1" x14ac:dyDescent="0.15"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142"/>
      <c r="AJ162" s="142"/>
    </row>
    <row r="163" spans="2:36" ht="15.75" customHeight="1" x14ac:dyDescent="0.15"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  <c r="AG163" s="142"/>
      <c r="AH163" s="142"/>
      <c r="AI163" s="142"/>
      <c r="AJ163" s="142"/>
    </row>
    <row r="164" spans="2:36" ht="15.75" customHeight="1" x14ac:dyDescent="0.15"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  <c r="AG164" s="142"/>
      <c r="AH164" s="142"/>
      <c r="AI164" s="142"/>
      <c r="AJ164" s="142"/>
    </row>
    <row r="165" spans="2:36" ht="15.75" customHeight="1" x14ac:dyDescent="0.15"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  <c r="AG165" s="142"/>
      <c r="AH165" s="142"/>
      <c r="AI165" s="142"/>
      <c r="AJ165" s="142"/>
    </row>
    <row r="166" spans="2:36" ht="15.75" customHeight="1" x14ac:dyDescent="0.15"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  <c r="AG166" s="142"/>
      <c r="AH166" s="142"/>
      <c r="AI166" s="142"/>
      <c r="AJ166" s="142"/>
    </row>
    <row r="167" spans="2:36" ht="15.75" customHeight="1" x14ac:dyDescent="0.15"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  <c r="AG167" s="142"/>
      <c r="AH167" s="142"/>
      <c r="AI167" s="142"/>
      <c r="AJ167" s="142"/>
    </row>
    <row r="168" spans="2:36" ht="15.75" customHeight="1" x14ac:dyDescent="0.15"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  <c r="AG168" s="142"/>
      <c r="AH168" s="142"/>
      <c r="AI168" s="142"/>
      <c r="AJ168" s="142"/>
    </row>
    <row r="169" spans="2:36" ht="15.75" customHeight="1" x14ac:dyDescent="0.15"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  <c r="AG169" s="142"/>
      <c r="AH169" s="142"/>
      <c r="AI169" s="142"/>
      <c r="AJ169" s="142"/>
    </row>
    <row r="170" spans="2:36" ht="15.75" customHeight="1" x14ac:dyDescent="0.15"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  <c r="AG170" s="142"/>
      <c r="AH170" s="142"/>
      <c r="AI170" s="142"/>
      <c r="AJ170" s="142"/>
    </row>
    <row r="171" spans="2:36" ht="15.75" customHeight="1" x14ac:dyDescent="0.15"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</row>
    <row r="172" spans="2:36" ht="15.75" customHeight="1" x14ac:dyDescent="0.15"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  <c r="AG172" s="142"/>
      <c r="AH172" s="142"/>
      <c r="AI172" s="142"/>
      <c r="AJ172" s="142"/>
    </row>
    <row r="173" spans="2:36" ht="15.75" customHeight="1" x14ac:dyDescent="0.15"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  <c r="AG173" s="142"/>
      <c r="AH173" s="142"/>
      <c r="AI173" s="142"/>
      <c r="AJ173" s="142"/>
    </row>
    <row r="174" spans="2:36" ht="15.75" customHeight="1" x14ac:dyDescent="0.15"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  <c r="AG174" s="142"/>
      <c r="AH174" s="142"/>
      <c r="AI174" s="142"/>
      <c r="AJ174" s="142"/>
    </row>
    <row r="175" spans="2:36" ht="15.75" customHeight="1" x14ac:dyDescent="0.15"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  <c r="AG175" s="142"/>
      <c r="AH175" s="142"/>
      <c r="AI175" s="142"/>
      <c r="AJ175" s="142"/>
    </row>
    <row r="176" spans="2:36" ht="15.75" customHeight="1" x14ac:dyDescent="0.15"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  <c r="AG176" s="142"/>
      <c r="AH176" s="142"/>
      <c r="AI176" s="142"/>
      <c r="AJ176" s="142"/>
    </row>
    <row r="177" spans="2:36" ht="15.75" customHeight="1" x14ac:dyDescent="0.15"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  <c r="AG177" s="142"/>
      <c r="AH177" s="142"/>
      <c r="AI177" s="142"/>
      <c r="AJ177" s="142"/>
    </row>
    <row r="178" spans="2:36" ht="15.75" customHeight="1" x14ac:dyDescent="0.15"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  <c r="AG178" s="142"/>
      <c r="AH178" s="142"/>
      <c r="AI178" s="142"/>
      <c r="AJ178" s="142"/>
    </row>
    <row r="179" spans="2:36" ht="15.75" customHeight="1" x14ac:dyDescent="0.15"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  <c r="AG179" s="142"/>
      <c r="AH179" s="142"/>
      <c r="AI179" s="142"/>
      <c r="AJ179" s="142"/>
    </row>
    <row r="180" spans="2:36" ht="15.75" customHeight="1" x14ac:dyDescent="0.15"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  <c r="AG180" s="142"/>
      <c r="AH180" s="142"/>
      <c r="AI180" s="142"/>
      <c r="AJ180" s="142"/>
    </row>
    <row r="181" spans="2:36" ht="15.75" customHeight="1" x14ac:dyDescent="0.15"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  <c r="AG181" s="142"/>
      <c r="AH181" s="142"/>
      <c r="AI181" s="142"/>
      <c r="AJ181" s="142"/>
    </row>
    <row r="182" spans="2:36" ht="15.75" customHeight="1" x14ac:dyDescent="0.15"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  <c r="AG182" s="142"/>
      <c r="AH182" s="142"/>
      <c r="AI182" s="142"/>
      <c r="AJ182" s="142"/>
    </row>
    <row r="183" spans="2:36" ht="15.75" customHeight="1" x14ac:dyDescent="0.15"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  <c r="AG183" s="142"/>
      <c r="AH183" s="142"/>
      <c r="AI183" s="142"/>
      <c r="AJ183" s="142"/>
    </row>
    <row r="184" spans="2:36" ht="15.75" customHeight="1" x14ac:dyDescent="0.15"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  <c r="AG184" s="142"/>
      <c r="AH184" s="142"/>
      <c r="AI184" s="142"/>
      <c r="AJ184" s="142"/>
    </row>
    <row r="185" spans="2:36" ht="15.75" customHeight="1" x14ac:dyDescent="0.15"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  <c r="AG185" s="142"/>
      <c r="AH185" s="142"/>
      <c r="AI185" s="142"/>
      <c r="AJ185" s="142"/>
    </row>
    <row r="186" spans="2:36" ht="15.75" customHeight="1" x14ac:dyDescent="0.15"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  <c r="AG186" s="142"/>
      <c r="AH186" s="142"/>
      <c r="AI186" s="142"/>
      <c r="AJ186" s="142"/>
    </row>
    <row r="187" spans="2:36" ht="15.75" customHeight="1" x14ac:dyDescent="0.15"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  <c r="AG187" s="142"/>
      <c r="AH187" s="142"/>
      <c r="AI187" s="142"/>
      <c r="AJ187" s="142"/>
    </row>
    <row r="188" spans="2:36" ht="15.75" customHeight="1" x14ac:dyDescent="0.15"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  <c r="AG188" s="142"/>
      <c r="AH188" s="142"/>
      <c r="AI188" s="142"/>
      <c r="AJ188" s="142"/>
    </row>
    <row r="189" spans="2:36" ht="15.75" customHeight="1" x14ac:dyDescent="0.15"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  <c r="AG189" s="142"/>
      <c r="AH189" s="142"/>
      <c r="AI189" s="142"/>
      <c r="AJ189" s="142"/>
    </row>
    <row r="190" spans="2:36" ht="15.75" customHeight="1" x14ac:dyDescent="0.15"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  <c r="AG190" s="142"/>
      <c r="AH190" s="142"/>
      <c r="AI190" s="142"/>
      <c r="AJ190" s="142"/>
    </row>
    <row r="191" spans="2:36" ht="15.75" customHeight="1" x14ac:dyDescent="0.15"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  <c r="AG191" s="142"/>
      <c r="AH191" s="142"/>
      <c r="AI191" s="142"/>
      <c r="AJ191" s="142"/>
    </row>
    <row r="192" spans="2:36" ht="15.75" customHeight="1" x14ac:dyDescent="0.15"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  <c r="AG192" s="142"/>
      <c r="AH192" s="142"/>
      <c r="AI192" s="142"/>
      <c r="AJ192" s="142"/>
    </row>
    <row r="193" spans="2:36" ht="15.75" customHeight="1" x14ac:dyDescent="0.15"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  <c r="AG193" s="142"/>
      <c r="AH193" s="142"/>
      <c r="AI193" s="142"/>
      <c r="AJ193" s="142"/>
    </row>
    <row r="194" spans="2:36" ht="15.75" customHeight="1" x14ac:dyDescent="0.15"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  <c r="AG194" s="142"/>
      <c r="AH194" s="142"/>
      <c r="AI194" s="142"/>
      <c r="AJ194" s="142"/>
    </row>
    <row r="195" spans="2:36" ht="15.75" customHeight="1" x14ac:dyDescent="0.15"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  <c r="AG195" s="142"/>
      <c r="AH195" s="142"/>
      <c r="AI195" s="142"/>
      <c r="AJ195" s="142"/>
    </row>
    <row r="196" spans="2:36" ht="15.75" customHeight="1" x14ac:dyDescent="0.15"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  <c r="AG196" s="142"/>
      <c r="AH196" s="142"/>
      <c r="AI196" s="142"/>
      <c r="AJ196" s="142"/>
    </row>
  </sheetData>
  <mergeCells count="31">
    <mergeCell ref="A2:C2"/>
    <mergeCell ref="D2:P2"/>
    <mergeCell ref="J3:L3"/>
    <mergeCell ref="M3:T3"/>
    <mergeCell ref="C8:F8"/>
    <mergeCell ref="G8:I8"/>
    <mergeCell ref="J8:L8"/>
    <mergeCell ref="M8:O8"/>
    <mergeCell ref="P8:T8"/>
    <mergeCell ref="U8:X9"/>
    <mergeCell ref="Y8:AE9"/>
    <mergeCell ref="C9:F9"/>
    <mergeCell ref="G9:I9"/>
    <mergeCell ref="M9:O9"/>
    <mergeCell ref="P9:T9"/>
    <mergeCell ref="C11:F11"/>
    <mergeCell ref="G11:I11"/>
    <mergeCell ref="M11:O11"/>
    <mergeCell ref="P11:T11"/>
    <mergeCell ref="C10:F10"/>
    <mergeCell ref="G10:I10"/>
    <mergeCell ref="M10:O10"/>
    <mergeCell ref="P10:T10"/>
    <mergeCell ref="M12:O12"/>
    <mergeCell ref="P12:T12"/>
    <mergeCell ref="C13:F13"/>
    <mergeCell ref="G13:I13"/>
    <mergeCell ref="J13:O13"/>
    <mergeCell ref="P13:T13"/>
    <mergeCell ref="C12:F12"/>
    <mergeCell ref="G12:I12"/>
  </mergeCells>
  <phoneticPr fontId="3"/>
  <pageMargins left="0.70866141732283472" right="0.59055118110236227" top="0.74803149606299213" bottom="0.31496062992125984" header="0.31496062992125984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【半年・３か月払用】請求書作成方法</vt:lpstr>
      <vt:lpstr>請求書（精算用）</vt:lpstr>
      <vt:lpstr>内訳</vt:lpstr>
      <vt:lpstr>請求書（毎月払用）</vt:lpstr>
      <vt:lpstr>内訳4月</vt:lpstr>
      <vt:lpstr>内訳5月</vt:lpstr>
      <vt:lpstr>内訳6月</vt:lpstr>
      <vt:lpstr>内訳7月</vt:lpstr>
      <vt:lpstr>内訳8月</vt:lpstr>
      <vt:lpstr>内訳9月</vt:lpstr>
      <vt:lpstr>内訳10月</vt:lpstr>
      <vt:lpstr>内訳11月</vt:lpstr>
      <vt:lpstr>内訳12月</vt:lpstr>
      <vt:lpstr>内訳1月</vt:lpstr>
      <vt:lpstr>内訳2月</vt:lpstr>
      <vt:lpstr>内訳三月</vt:lpstr>
      <vt:lpstr>内訳3月</vt:lpstr>
      <vt:lpstr>【半年・３か月払用】請求書作成方法!Print_Area</vt:lpstr>
      <vt:lpstr>'請求書（精算用）'!Print_Area</vt:lpstr>
      <vt:lpstr>'請求書（毎月払用）'!Print_Area</vt:lpstr>
      <vt:lpstr>内訳!Print_Area</vt:lpstr>
      <vt:lpstr>内訳10月!Print_Area</vt:lpstr>
      <vt:lpstr>内訳11月!Print_Area</vt:lpstr>
      <vt:lpstr>内訳12月!Print_Area</vt:lpstr>
      <vt:lpstr>内訳1月!Print_Area</vt:lpstr>
      <vt:lpstr>内訳2月!Print_Area</vt:lpstr>
      <vt:lpstr>内訳3月!Print_Area</vt:lpstr>
      <vt:lpstr>内訳4月!Print_Area</vt:lpstr>
      <vt:lpstr>内訳5月!Print_Area</vt:lpstr>
      <vt:lpstr>内訳6月!Print_Area</vt:lpstr>
      <vt:lpstr>内訳7月!Print_Area</vt:lpstr>
      <vt:lpstr>内訳8月!Print_Area</vt:lpstr>
      <vt:lpstr>内訳9月!Print_Area</vt:lpstr>
      <vt:lpstr>内訳三月!Print_Area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利府町</dc:creator>
  <cp:lastModifiedBy>髙橋 彩香</cp:lastModifiedBy>
  <cp:lastPrinted>2020-06-01T06:49:12Z</cp:lastPrinted>
  <dcterms:created xsi:type="dcterms:W3CDTF">2016-03-30T04:34:10Z</dcterms:created>
  <dcterms:modified xsi:type="dcterms:W3CDTF">2025-11-07T07:07:59Z</dcterms:modified>
</cp:coreProperties>
</file>