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07802\Desktop\"/>
    </mc:Choice>
  </mc:AlternateContent>
  <xr:revisionPtr revIDLastSave="0" documentId="8_{CAC045CA-90A0-4103-A00E-0011A68AEE80}" xr6:coauthVersionLast="36" xr6:coauthVersionMax="36" xr10:uidLastSave="{00000000-0000-0000-0000-000000000000}"/>
  <workbookProtection workbookAlgorithmName="SHA-512" workbookHashValue="lYxS3TMbBpUSYMcPtB+2xqaTvImAAad3zOJ0XVhjqoSCDn+RSlF960lxHe2lWOR0x83QyIep+JFsaKXQHoNh0w==" workbookSaltValue="cYZMd2dLaEgZUkfO4IpVpA==" workbookSpinCount="100000" lockStructure="1"/>
  <bookViews>
    <workbookView xWindow="0" yWindow="0" windowWidth="20490" windowHeight="58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I10" i="4"/>
  <c r="AL8" i="4"/>
  <c r="P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<sst xmlns="http://schemas.openxmlformats.org/spreadsheetml/2006/main" count="241" uniqueCount="120">
  <si>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</si>
  <si>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</si>
  <si>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</si>
  <si>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</si>
  <si>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</si>
  <si>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</si>
  <si>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</si>
  <si>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</si>
  <si>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</si>
  <si>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</si>
  <si>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</si>
  <si>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</si>
  <si>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</si>
  <si>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</si>
  <si>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</si>
  <si>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</si>
  <si>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</si>
  <si>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</si>
  <si>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</si>
  <si>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</si>
  <si>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</si>
  <si>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</si>
  <si>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</si>
  <si>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</si>
  <si>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</si>
  <si>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</si>
  <si>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</si>
  <si>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</si>
  <si>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</si>
  <si>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</si>
  <si>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</si>
  <si>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</si>
  <si>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</si>
  <si>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</si>
  <si>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</si>
  <si>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</si>
  <si>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</si>
  <si>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</si>
  <si>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</si>
  <si>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</si>
  <si>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</si>
  <si>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</si>
  <si>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</si>
  <si>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</si>
  <si>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</si>
  <si>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</si>
  <si>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</si>
  <si>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</si>
  <si>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</si>
  <si>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</si>
  <si>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</si>
  <si>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</si>
  <si>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</si>
  <si>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</si>
  <si>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</si>
  <si>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</si>
  <si>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</si>
  <si>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</si>
  <si>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</si>
  <si>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</si>
  <si>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</si>
  <si>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</si>
  <si>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</si>
  <si>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</si>
  <si>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</si>
  <si>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</si>
  <si>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</si>
  <si>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</si>
  <si>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</si>
  <si>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</si>
  <si>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</si>
  <si>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</si>
  <si>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</si>
  <si>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</si>
  <si>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</si>
  <si>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</si>
  <si>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</si>
  <si>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</si>
  <si>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</si>
  <si>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</si>
  <si>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</si>
  <si>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</si>
  <si>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</si>
  <si>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</si>
  <si>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</si>
  <si>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</si>
  <si>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</si>
  <si>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</si>
  <si>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</si>
  <si>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</si>
  <si>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</si>
  <si>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</si>
  <si>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</si>
  <si>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</si>
  <si>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</si>
  <si>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</si>
  <si>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</si>
  <si>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</si>
  <si>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</si>
  <si>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</si>
  <si>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</si>
  <si>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</si>
  <si>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</si>
  <si>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</si>
  <si>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</si>
  <si>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</si>
  <si>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</si>
  <si>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</si>
  <si>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</si>
  <si>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</si>
  <si>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</si>
  <si>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</si>
  <si>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</si>
  <si>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</si>
  <si>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</si>
  <si>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</si>
  <si>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</si>
  <si>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本町の下水道事業における使用料収入に関しては直近３年間において安定した収益を得ており、収益的収支比率は８０％を維持している。
　企業債残高については、平成１５年度をピークに順調に減少している。現在は類似団体の平均を下回り、資本費も低下の一途を辿っていることから、今後も経常収支のバランスを考慮した上で、地方債の借入れ等を行い整備事業を実施したい。
　経費回収率については、令和２年度から公営企業会計へ移行したため、令和２年３月３１日で出納を閉鎖する「打切決算」を行っており、一般会計でいう出納整理期間が存在しないため、令和２年３月末までに収入・支出が出来なかった未収金が未払金を大きく上回ったことにより決算に反映している。
　維持管理面では、汚水処理原価が低く抑えられているが、有収水量を増加させていくための不明水対策調査等により経費回収率の向上に努めたい。 
　今後の事業運営にあたり、地方公営企業法を適用することにより、経営基盤を強化させるとともに、引き続き適切な財政運営を堅持したい。</t>
    <rPh sb="56" eb="58">
      <t>イジ</t>
    </rPh>
    <rPh sb="176" eb="178">
      <t>ケイヒ</t>
    </rPh>
    <rPh sb="178" eb="180">
      <t>カイシュウ</t>
    </rPh>
    <rPh sb="180" eb="181">
      <t>リツ</t>
    </rPh>
    <rPh sb="187" eb="189">
      <t>レイワ</t>
    </rPh>
    <rPh sb="190" eb="192">
      <t>ネンド</t>
    </rPh>
    <rPh sb="194" eb="196">
      <t>コウエイ</t>
    </rPh>
    <rPh sb="290" eb="291">
      <t>オオ</t>
    </rPh>
    <rPh sb="293" eb="295">
      <t>ウワマワ</t>
    </rPh>
    <rPh sb="302" eb="304">
      <t>ケッサン</t>
    </rPh>
    <rPh sb="322" eb="324">
      <t>オスイ</t>
    </rPh>
    <rPh sb="324" eb="326">
      <t>ショリ</t>
    </rPh>
    <rPh sb="326" eb="328">
      <t>ゲンカ</t>
    </rPh>
    <rPh sb="329" eb="330">
      <t>ヒク</t>
    </rPh>
    <rPh sb="331" eb="332">
      <t>オサ</t>
    </rPh>
    <rPh sb="340" eb="344">
      <t>ユウシュウスイリョウ</t>
    </rPh>
    <rPh sb="345" eb="347">
      <t>ゾウカ</t>
    </rPh>
    <rPh sb="355" eb="357">
      <t>フメイ</t>
    </rPh>
    <rPh sb="357" eb="358">
      <t>スイ</t>
    </rPh>
    <rPh sb="358" eb="360">
      <t>タイサク</t>
    </rPh>
    <rPh sb="360" eb="362">
      <t>チョウサ</t>
    </rPh>
    <rPh sb="362" eb="363">
      <t>ナド</t>
    </rPh>
    <rPh sb="366" eb="368">
      <t>ケイヒ</t>
    </rPh>
    <rPh sb="368" eb="370">
      <t>カイシュウ</t>
    </rPh>
    <rPh sb="370" eb="371">
      <t>リツ</t>
    </rPh>
    <rPh sb="372" eb="374">
      <t>コウジョウ</t>
    </rPh>
    <rPh sb="375" eb="376">
      <t>ツト</t>
    </rPh>
    <phoneticPr fontId="4"/>
  </si>
  <si>
    <t>　令和元年度は、２年度からの地方公営企業会計移行に伴う事業資産調査及び評価を実施しているが、これらを総合的に検証し、有効な資産活用を検討。経営資源である事業資産の老朽化と更新時期を見極め、本格的な資産の老朽化に備えたい。
　団地開発等の排水施設が４０年近く経過しており施設の老朽化が進行していることから、更新需要が増加し、管路の布設替え等維持管理を起点としたストックマネジメントにより計画的な維持管理が重要な課題となる。
　</t>
    <rPh sb="1" eb="3">
      <t>レイワ</t>
    </rPh>
    <rPh sb="3" eb="5">
      <t>ガンネン</t>
    </rPh>
    <rPh sb="5" eb="6">
      <t>ド</t>
    </rPh>
    <rPh sb="20" eb="22">
      <t>カイケイ</t>
    </rPh>
    <rPh sb="22" eb="24">
      <t>イコウ</t>
    </rPh>
    <rPh sb="25" eb="26">
      <t>トモナ</t>
    </rPh>
    <rPh sb="33" eb="34">
      <t>オヨ</t>
    </rPh>
    <rPh sb="35" eb="37">
      <t>ヒョウカ</t>
    </rPh>
    <rPh sb="50" eb="53">
      <t>ソウゴウテキ</t>
    </rPh>
    <rPh sb="54" eb="56">
      <t>ケンショウ</t>
    </rPh>
    <rPh sb="58" eb="60">
      <t>ユウコウ</t>
    </rPh>
    <rPh sb="61" eb="63">
      <t>シサン</t>
    </rPh>
    <rPh sb="63" eb="65">
      <t>カツヨウ</t>
    </rPh>
    <rPh sb="66" eb="68">
      <t>ケントウ</t>
    </rPh>
    <rPh sb="69" eb="71">
      <t>ケイエイ</t>
    </rPh>
    <rPh sb="71" eb="73">
      <t>シゲン</t>
    </rPh>
    <rPh sb="94" eb="97">
      <t>ホンカクテキ</t>
    </rPh>
    <rPh sb="98" eb="100">
      <t>シサン</t>
    </rPh>
    <rPh sb="101" eb="104">
      <t>ロウキュウカ</t>
    </rPh>
    <rPh sb="105" eb="106">
      <t>ソナ</t>
    </rPh>
    <rPh sb="112" eb="114">
      <t>ダンチ</t>
    </rPh>
    <rPh sb="114" eb="116">
      <t>カイハツ</t>
    </rPh>
    <rPh sb="116" eb="117">
      <t>ナド</t>
    </rPh>
    <rPh sb="118" eb="120">
      <t>ハイスイ</t>
    </rPh>
    <rPh sb="120" eb="122">
      <t>シセツ</t>
    </rPh>
    <rPh sb="125" eb="126">
      <t>ネン</t>
    </rPh>
    <rPh sb="126" eb="127">
      <t>チカ</t>
    </rPh>
    <rPh sb="128" eb="130">
      <t>ケイカ</t>
    </rPh>
    <rPh sb="134" eb="136">
      <t>シセツ</t>
    </rPh>
    <rPh sb="137" eb="140">
      <t>ロウキュウカ</t>
    </rPh>
    <rPh sb="141" eb="143">
      <t>シンコウ</t>
    </rPh>
    <rPh sb="152" eb="154">
      <t>コウシン</t>
    </rPh>
    <rPh sb="154" eb="156">
      <t>ジュヨウ</t>
    </rPh>
    <rPh sb="157" eb="159">
      <t>ゾウカ</t>
    </rPh>
    <rPh sb="161" eb="163">
      <t>カンロ</t>
    </rPh>
    <rPh sb="164" eb="167">
      <t>フセツガ</t>
    </rPh>
    <rPh sb="168" eb="169">
      <t>ナド</t>
    </rPh>
    <rPh sb="169" eb="171">
      <t>イジ</t>
    </rPh>
    <rPh sb="171" eb="173">
      <t>カンリ</t>
    </rPh>
    <rPh sb="174" eb="176">
      <t>キテン</t>
    </rPh>
    <rPh sb="192" eb="195">
      <t>ケイカクテキ</t>
    </rPh>
    <rPh sb="196" eb="198">
      <t>イジ</t>
    </rPh>
    <rPh sb="198" eb="200">
      <t>カンリ</t>
    </rPh>
    <rPh sb="201" eb="203">
      <t>ジュウヨウ</t>
    </rPh>
    <rPh sb="204" eb="206">
      <t>カダイ</t>
    </rPh>
    <phoneticPr fontId="4"/>
  </si>
  <si>
    <t>　本町の下水道事業は、全体的に概ね良好な経営状況状態を維持しながら近年推移してきた。令和２年度から地方公営企業法の全部適用を行ったことから、より費用対効果を重視した事業推進に努めたい。
　課題となっている震災後の不明水増加対策について調査を実施しているが、地方公営企業法の適用下においても収益性を高めてゆくことを踏まえ、今後も継続して不明水調査及び対策工事等の実施等により有収水量の向上に努め、安定的に事業を運営したい。
　</t>
    <rPh sb="42" eb="43">
      <t>レイ</t>
    </rPh>
    <rPh sb="43" eb="44">
      <t>ワ</t>
    </rPh>
    <rPh sb="45" eb="47">
      <t>ネンド</t>
    </rPh>
    <rPh sb="49" eb="51">
      <t>チホウ</t>
    </rPh>
    <rPh sb="51" eb="53">
      <t>コウエイ</t>
    </rPh>
    <rPh sb="53" eb="55">
      <t>キギョウ</t>
    </rPh>
    <rPh sb="55" eb="56">
      <t>ホウ</t>
    </rPh>
    <rPh sb="57" eb="59">
      <t>ゼンブ</t>
    </rPh>
    <rPh sb="59" eb="61">
      <t>テキヨウ</t>
    </rPh>
    <rPh sb="62" eb="63">
      <t>オコナ</t>
    </rPh>
    <rPh sb="87" eb="88">
      <t>ツト</t>
    </rPh>
    <rPh sb="117" eb="119">
      <t>チョウサ</t>
    </rPh>
    <rPh sb="120" eb="122">
      <t>ジッシ</t>
    </rPh>
    <rPh sb="128" eb="130">
      <t>チホウ</t>
    </rPh>
    <rPh sb="130" eb="132">
      <t>コウエイ</t>
    </rPh>
    <rPh sb="132" eb="134">
      <t>キギョウ</t>
    </rPh>
    <rPh sb="134" eb="135">
      <t>ホウ</t>
    </rPh>
    <rPh sb="136" eb="137">
      <t>テキ</t>
    </rPh>
    <rPh sb="137" eb="138">
      <t>ヨウ</t>
    </rPh>
    <rPh sb="138" eb="139">
      <t>カ</t>
    </rPh>
    <rPh sb="156" eb="157">
      <t>フ</t>
    </rPh>
    <rPh sb="163" eb="165">
      <t>ケイゾク</t>
    </rPh>
    <rPh sb="186" eb="188">
      <t>ユウシュウ</t>
    </rPh>
    <rPh sb="188" eb="190">
      <t>スイリョウ</t>
    </rPh>
    <rPh sb="191" eb="193">
      <t>コウジョウ</t>
    </rPh>
    <rPh sb="194" eb="195">
      <t>ツト</t>
    </rPh>
    <rPh sb="197" eb="200">
      <t>アンテイテキ</t>
    </rPh>
    <rPh sb="201" eb="203">
      <t>ジギョウ</t>
    </rPh>
    <rPh sb="204" eb="20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</si>
</sst>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D-4363-97E8-6127732A47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5B5D-4363-97E8-6127732A47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3-4524-95EF-28E2A8E495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5FA3-4524-95EF-28E2A8E495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97.72</c:v>
                </c:pt>
                <c:pt idx="1">
                  <c:v>97.71</c:v>
                </c:pt>
                <c:pt idx="2">
                  <c:v>97.71</c:v>
                </c:pt>
                <c:pt idx="3">
                  <c:v>97.7</c:v>
                </c:pt>
                <c:pt idx="4">
                  <c:v>97.7</c:v>
                </c:pt>
              </c:numCache>
            </c:numRef>
          </c:val>
          <c:extLst>
            <c:ext xmlns:c16="http://schemas.microsoft.com/office/drawing/2014/chart" uri="{C3380CC4-5D6E-409C-BE32-E72D297353CC}">
              <c16:uniqueId val="{00000000-B86D-46C4-8C18-3D26B976D1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B86D-46C4-8C18-3D26B976D1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83.82</c:v>
                </c:pt>
                <c:pt idx="1">
                  <c:v>84.03</c:v>
                </c:pt>
                <c:pt idx="2">
                  <c:v>83.95</c:v>
                </c:pt>
                <c:pt idx="3">
                  <c:v>82.8</c:v>
                </c:pt>
                <c:pt idx="4">
                  <c:v>85.06</c:v>
                </c:pt>
              </c:numCache>
            </c:numRef>
          </c:val>
          <c:extLst>
            <c:ext xmlns:c16="http://schemas.microsoft.com/office/drawing/2014/chart" uri="{C3380CC4-5D6E-409C-BE32-E72D297353CC}">
              <c16:uniqueId val="{00000000-D96F-4BFD-8AF2-6FF5D0D2CB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F-4BFD-8AF2-6FF5D0D2CB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E-49DB-BE22-F778376FFF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E-49DB-BE22-F778376FFF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84-44F6-90FB-0F72E0328C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4-44F6-90FB-0F72E0328C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6-436D-847D-68A4D1D002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6-436D-847D-68A4D1D002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F-4E60-BE2C-1CE8361B8B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F-4E60-BE2C-1CE8361B8B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686.94</c:v>
                </c:pt>
                <c:pt idx="1">
                  <c:v>722.57</c:v>
                </c:pt>
                <c:pt idx="2">
                  <c:v>681.51</c:v>
                </c:pt>
                <c:pt idx="3">
                  <c:v>686.86</c:v>
                </c:pt>
                <c:pt idx="4">
                  <c:v>681.49</c:v>
                </c:pt>
              </c:numCache>
            </c:numRef>
          </c:val>
          <c:extLst>
            <c:ext xmlns:c16="http://schemas.microsoft.com/office/drawing/2014/chart" uri="{C3380CC4-5D6E-409C-BE32-E72D297353CC}">
              <c16:uniqueId val="{00000000-5969-4E9A-8E60-F58A52E8B3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5969-4E9A-8E60-F58A52E8B3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101.53</c:v>
                </c:pt>
                <c:pt idx="1">
                  <c:v>97.83</c:v>
                </c:pt>
                <c:pt idx="2">
                  <c:v>94.96</c:v>
                </c:pt>
                <c:pt idx="3">
                  <c:v>95.73</c:v>
                </c:pt>
                <c:pt idx="4">
                  <c:v>90.48</c:v>
                </c:pt>
              </c:numCache>
            </c:numRef>
          </c:val>
          <c:extLst>
            <c:ext xmlns:c16="http://schemas.microsoft.com/office/drawing/2014/chart" uri="{C3380CC4-5D6E-409C-BE32-E72D297353CC}">
              <c16:uniqueId val="{00000000-4011-476F-9281-CD681A26F5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4011-476F-9281-CD681A26F5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139.44</c:v>
                </c:pt>
                <c:pt idx="1">
                  <c:v>146.66999999999999</c:v>
                </c:pt>
                <c:pt idx="2">
                  <c:v>152.84</c:v>
                </c:pt>
                <c:pt idx="3">
                  <c:v>144.99</c:v>
                </c:pt>
                <c:pt idx="4">
                  <c:v>135.19999999999999</c:v>
                </c:pt>
              </c:numCache>
            </c:numRef>
          </c:val>
          <c:extLst>
            <c:ext xmlns:c16="http://schemas.microsoft.com/office/drawing/2014/chart" uri="{C3380CC4-5D6E-409C-BE32-E72D297353CC}">
              <c16:uniqueId val="{00000000-24D3-407A-AC00-959C32A329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4D3-407A-AC00-959C32A329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64" zoomScaleNormal="100" workbookViewId="0">
      <selection activeCell="CD76" sqref="CD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利府町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36090</v>
      </c>
      <c r="AM8" s="51"/>
      <c r="AN8" s="51"/>
      <c r="AO8" s="51"/>
      <c r="AP8" s="51"/>
      <c r="AQ8" s="51"/>
      <c r="AR8" s="51"/>
      <c r="AS8" s="51"/>
      <c r="AT8" s="46">
        <f>データ!T6</f>
        <v>44.89</v>
      </c>
      <c r="AU8" s="46"/>
      <c r="AV8" s="46"/>
      <c r="AW8" s="46"/>
      <c r="AX8" s="46"/>
      <c r="AY8" s="46"/>
      <c r="AZ8" s="46"/>
      <c r="BA8" s="46"/>
      <c r="BB8" s="46">
        <f>データ!U6</f>
        <v>803.97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95.53</v>
      </c>
      <c r="Q10" s="46"/>
      <c r="R10" s="46"/>
      <c r="S10" s="46"/>
      <c r="T10" s="46"/>
      <c r="U10" s="46"/>
      <c r="V10" s="46"/>
      <c r="W10" s="46">
        <f>データ!Q6</f>
        <v>86.97</v>
      </c>
      <c r="X10" s="46"/>
      <c r="Y10" s="46"/>
      <c r="Z10" s="46"/>
      <c r="AA10" s="46"/>
      <c r="AB10" s="46"/>
      <c r="AC10" s="46"/>
      <c r="AD10" s="51">
        <f>データ!R6</f>
        <v>1595</v>
      </c>
      <c r="AE10" s="51"/>
      <c r="AF10" s="51"/>
      <c r="AG10" s="51"/>
      <c r="AH10" s="51"/>
      <c r="AI10" s="51"/>
      <c r="AJ10" s="51"/>
      <c r="AK10" s="2"/>
      <c r="AL10" s="51">
        <f>データ!V6</f>
        <v>34372</v>
      </c>
      <c r="AM10" s="51"/>
      <c r="AN10" s="51"/>
      <c r="AO10" s="51"/>
      <c r="AP10" s="51"/>
      <c r="AQ10" s="51"/>
      <c r="AR10" s="51"/>
      <c r="AS10" s="51"/>
      <c r="AT10" s="46">
        <f>データ!W6</f>
        <v>9.6999999999999993</v>
      </c>
      <c r="AU10" s="46"/>
      <c r="AV10" s="46"/>
      <c r="AW10" s="46"/>
      <c r="AX10" s="46"/>
      <c r="AY10" s="46"/>
      <c r="AZ10" s="46"/>
      <c r="BA10" s="46"/>
      <c r="BB10" s="46">
        <f>データ!X6</f>
        <v>3543.51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17+im4stVn542DMclQAc9C5ctLrH/v3dvplBYfRJ8Bjr9YJQopq1qWUEZSCEStT4fvUsbb2hET+IcgmQD4VYA==" saltValue="GvaU6YM2PjisQdhgXZj0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44067</v>
      </c>
      <c r="D6" s="33">
        <f t="shared" si="3"/>
        <v>47</v>
      </c>
      <c r="E6" s="33">
        <f t="shared" si="3"/>
        <v>17</v>
      </c>
      <c r="F6" s="33">
        <f t="shared" si="3"/>
        <v>1</v>
      </c>
      <c r="G6" s="33">
        <f t="shared" si="3"/>
        <v>0</v>
      </c>
      <c r="H6" s="33" t="str">
        <f t="shared" si="3"/>
        <v>宮城県　利府町</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95.53</v>
      </c>
      <c r="Q6" s="34">
        <f t="shared" si="3"/>
        <v>86.97</v>
      </c>
      <c r="R6" s="34">
        <f t="shared" si="3"/>
        <v>1595</v>
      </c>
      <c r="S6" s="34">
        <f t="shared" si="3"/>
        <v>36090</v>
      </c>
      <c r="T6" s="34">
        <f t="shared" si="3"/>
        <v>44.89</v>
      </c>
      <c r="U6" s="34">
        <f t="shared" si="3"/>
        <v>803.97</v>
      </c>
      <c r="V6" s="34">
        <f t="shared" si="3"/>
        <v>34372</v>
      </c>
      <c r="W6" s="34">
        <f t="shared" si="3"/>
        <v>9.6999999999999993</v>
      </c>
      <c r="X6" s="34">
        <f t="shared" si="3"/>
        <v>3543.51</v>
      </c>
      <c r="Y6" s="35">
        <f>IF(Y7="",NA(),Y7)</f>
        <v>83.82</v>
      </c>
      <c r="Z6" s="35">
        <f t="shared" ref="Z6:AH6" si="4">IF(Z7="",NA(),Z7)</f>
        <v>84.03</v>
      </c>
      <c r="AA6" s="35">
        <f t="shared" si="4"/>
        <v>83.95</v>
      </c>
      <c r="AB6" s="35">
        <f t="shared" si="4"/>
        <v>82.8</v>
      </c>
      <c r="AC6" s="35">
        <f t="shared" si="4"/>
        <v>85.06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686.94</v>
      </c>
      <c r="BG6" s="35">
        <f t="shared" ref="BG6:BO6" si="7">IF(BG7="",NA(),BG7)</f>
        <v>722.57</v>
      </c>
      <c r="BH6" s="35">
        <f t="shared" si="7"/>
        <v>681.51</v>
      </c>
      <c r="BI6" s="35">
        <f t="shared" si="7"/>
        <v>686.86</v>
      </c>
      <c r="BJ6" s="35">
        <f t="shared" si="7"/>
        <v>681.49</v>
      </c>
      <c r="BK6" s="35">
        <f t="shared" si="7"/>
        <v>848.31</v>
      </c>
      <c r="BL6" s="35">
        <f t="shared" si="7"/>
        <v>774.99</v>
      </c>
      <c r="BM6" s="35">
        <f t="shared" si="7"/>
        <v>799.41</v>
      </c>
      <c r="BN6" s="35">
        <f t="shared" si="7"/>
        <v>820.36</v>
      </c>
      <c r="BO6" s="35">
        <f t="shared" si="7"/>
        <v>847.44</v>
      </c>
      <c r="BP6" s="34" t="str">
        <f>IF(BP7="","",IF(BP7="-","【-】","【"&amp;SUBSTITUTE(TEXT(BP7,"#,##0.00"),"-","△")&amp;"】"))</f>
        <v>【682.51】</v>
      </c>
      <c r="BQ6" s="35">
        <f>IF(BQ7="",NA(),BQ7)</f>
        <v>101.53</v>
      </c>
      <c r="BR6" s="35">
        <f t="shared" ref="BR6:BZ6" si="8">IF(BR7="",NA(),BR7)</f>
        <v>97.83</v>
      </c>
      <c r="BS6" s="35">
        <f t="shared" si="8"/>
        <v>94.96</v>
      </c>
      <c r="BT6" s="35">
        <f t="shared" si="8"/>
        <v>95.73</v>
      </c>
      <c r="BU6" s="35">
        <f t="shared" si="8"/>
        <v>90.48</v>
      </c>
      <c r="BV6" s="35">
        <f t="shared" si="8"/>
        <v>94.38</v>
      </c>
      <c r="BW6" s="35">
        <f t="shared" si="8"/>
        <v>96.57</v>
      </c>
      <c r="BX6" s="35">
        <f t="shared" si="8"/>
        <v>96.54</v>
      </c>
      <c r="BY6" s="35">
        <f t="shared" si="8"/>
        <v>95.4</v>
      </c>
      <c r="BZ6" s="35">
        <f t="shared" si="8"/>
        <v>94.69</v>
      </c>
      <c r="CA6" s="34" t="str">
        <f>IF(CA7="","",IF(CA7="-","【-】","【"&amp;SUBSTITUTE(TEXT(CA7,"#,##0.00"),"-","△")&amp;"】"))</f>
        <v>【100.34】</v>
      </c>
      <c r="CB6" s="35">
        <f>IF(CB7="",NA(),CB7)</f>
        <v>139.44</v>
      </c>
      <c r="CC6" s="35">
        <f t="shared" ref="CC6:CK6" si="9">IF(CC7="",NA(),CC7)</f>
        <v>146.66999999999999</v>
      </c>
      <c r="CD6" s="35">
        <f t="shared" si="9"/>
        <v>152.84</v>
      </c>
      <c r="CE6" s="35">
        <f t="shared" si="9"/>
        <v>144.99</v>
      </c>
      <c r="CF6" s="35">
        <f t="shared" si="9"/>
        <v>135.19999999999999</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97.72</v>
      </c>
      <c r="CY6" s="35">
        <f t="shared" ref="CY6:DG6" si="11">IF(CY7="",NA(),CY7)</f>
        <v>97.71</v>
      </c>
      <c r="CZ6" s="35">
        <f t="shared" si="11"/>
        <v>97.71</v>
      </c>
      <c r="DA6" s="35">
        <f t="shared" si="11"/>
        <v>97.7</v>
      </c>
      <c r="DB6" s="35">
        <f t="shared" si="11"/>
        <v>97.7</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44067</v>
      </c>
      <c r="D7" s="37">
        <v>47</v>
      </c>
      <c r="E7" s="37">
        <v>17</v>
      </c>
      <c r="F7" s="37">
        <v>1</v>
      </c>
      <c r="G7" s="37">
        <v>0</v>
      </c>
      <c r="H7" s="37" t="s">
        <v>98</v>
      </c>
      <c r="I7" s="37" t="s">
        <v>99</v>
      </c>
      <c r="J7" s="37" t="s">
        <v>100</v>
      </c>
      <c r="K7" s="37" t="s">
        <v>101</v>
      </c>
      <c r="L7" s="37" t="s">
        <v>102</v>
      </c>
      <c r="M7" s="37" t="s">
        <v>103</v>
      </c>
      <c r="N7" s="38" t="s">
        <v>104</v>
      </c>
      <c r="O7" s="38" t="s">
        <v>105</v>
      </c>
      <c r="P7" s="38">
        <v>95.53</v>
      </c>
      <c r="Q7" s="38">
        <v>86.97</v>
      </c>
      <c r="R7" s="38">
        <v>1595</v>
      </c>
      <c r="S7" s="38">
        <v>36090</v>
      </c>
      <c r="T7" s="38">
        <v>44.89</v>
      </c>
      <c r="U7" s="38">
        <v>803.97</v>
      </c>
      <c r="V7" s="38">
        <v>34372</v>
      </c>
      <c r="W7" s="38">
        <v>9.6999999999999993</v>
      </c>
      <c r="X7" s="38">
        <v>3543.51</v>
      </c>
      <c r="Y7" s="38">
        <v>83.82</v>
      </c>
      <c r="Z7" s="38">
        <v>84.03</v>
      </c>
      <c r="AA7" s="38">
        <v>83.95</v>
      </c>
      <c r="AB7" s="38">
        <v>82.8</v>
      </c>
      <c r="AC7" s="38">
        <v>85.06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686.94</v>
      </c>
      <c r="BG7" s="38">
        <v>722.57</v>
      </c>
      <c r="BH7" s="38">
        <v>681.51</v>
      </c>
      <c r="BI7" s="38">
        <v>686.86</v>
      </c>
      <c r="BJ7" s="38">
        <v>681.49</v>
      </c>
      <c r="BK7" s="38">
        <v>848.31</v>
      </c>
      <c r="BL7" s="38">
        <v>774.99</v>
      </c>
      <c r="BM7" s="38">
        <v>799.41</v>
      </c>
      <c r="BN7" s="38">
        <v>820.36</v>
      </c>
      <c r="BO7" s="38">
        <v>847.44</v>
      </c>
      <c r="BP7" s="38">
        <v>682.51</v>
      </c>
      <c r="BQ7" s="38">
        <v>101.53</v>
      </c>
      <c r="BR7" s="38">
        <v>97.83</v>
      </c>
      <c r="BS7" s="38">
        <v>94.96</v>
      </c>
      <c r="BT7" s="38">
        <v>95.73</v>
      </c>
      <c r="BU7" s="38">
        <v>90.48</v>
      </c>
      <c r="BV7" s="38">
        <v>94.38</v>
      </c>
      <c r="BW7" s="38">
        <v>96.57</v>
      </c>
      <c r="BX7" s="38">
        <v>96.54</v>
      </c>
      <c r="BY7" s="38">
        <v>95.4</v>
      </c>
      <c r="BZ7" s="38">
        <v>94.69</v>
      </c>
      <c r="CA7" s="38">
        <v>100.34</v>
      </c>
      <c r="CB7" s="38">
        <v>139.44</v>
      </c>
      <c r="CC7" s="38">
        <v>146.66999999999999</v>
      </c>
      <c r="CD7" s="38">
        <v>152.84</v>
      </c>
      <c r="CE7" s="38">
        <v>144.99</v>
      </c>
      <c r="CF7" s="38">
        <v>135.19999999999999</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97.72</v>
      </c>
      <c r="CY7" s="38">
        <v>97.71</v>
      </c>
      <c r="CZ7" s="38">
        <v>97.71</v>
      </c>
      <c r="DA7" s="38">
        <v>97.7</v>
      </c>
      <c r="DB7" s="38">
        <v>97.7</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信</cp:lastModifiedBy>
  <cp:lastPrinted>2021-02-01T10:09:41Z</cp:lastPrinted>
  <dcterms:created xsi:type="dcterms:W3CDTF">2020-12-04T02:42:45Z</dcterms:created>
  <dcterms:modified xsi:type="dcterms:W3CDTF">2021-06-22T02:34:36Z</dcterms:modified>
  <cp:category/>
</cp:coreProperties>
</file>