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11705\Desktop\"/>
    </mc:Choice>
  </mc:AlternateContent>
  <xr:revisionPtr revIDLastSave="0" documentId="8_{DD70115F-14C6-4BE5-8C1E-9CA75F01C5FA}" xr6:coauthVersionLast="36" xr6:coauthVersionMax="36" xr10:uidLastSave="{00000000-0000-0000-0000-000000000000}"/>
  <workbookProtection workbookAlgorithmName="SHA-512" workbookHashValue="w9e886Ez3RAIlUWW1YwhmepsDvy84fMQF2iNdKZ2D8fjK108M8LIAinnr46kLrZNy5OuUoKP6e72s8gg02N8GA==" workbookSaltValue="DcfrxPu/K6N0IkQyPvLa1Q==" workbookSpinCount="100000" lockStructure="1"/>
  <bookViews>
    <workbookView xWindow="0" yWindow="0" windowWidth="12645" windowHeight="43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BB10" i="4"/>
  <c r="AT10" i="4"/>
  <c r="W10" i="4"/>
  <c r="B10" i="4"/>
  <c r="BB8" i="4"/>
  <c r="W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<sst xmlns="http://schemas.openxmlformats.org/spreadsheetml/2006/main" count="228" uniqueCount="115">
  <si>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</si>
  <si>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</si>
  <si>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</si>
  <si>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</si>
  <si>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</si>
  <si>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</si>
  <si>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</si>
  <si>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</si>
  <si>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</si>
  <si>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</si>
  <si>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</si>
  <si>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</si>
  <si>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</si>
  <si>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</si>
  <si>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</si>
  <si>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</si>
  <si>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</si>
  <si>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</si>
  <si>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</si>
  <si>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</si>
  <si>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</si>
  <si>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</si>
  <si>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</si>
  <si>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</si>
  <si>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</si>
  <si>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</si>
  <si>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</si>
  <si>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</si>
  <si>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</si>
  <si>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</si>
  <si>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</si>
  <si>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</si>
  <si>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</si>
  <si>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</si>
  <si>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</si>
  <si>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</si>
  <si>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</si>
  <si>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</si>
  <si>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</si>
  <si>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</si>
  <si>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</si>
  <si>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</si>
  <si>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</si>
  <si>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</si>
  <si>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</si>
  <si>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</si>
  <si>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</si>
  <si>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</si>
  <si>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</si>
  <si>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</si>
  <si>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</si>
  <si>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</si>
  <si>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</si>
  <si>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</si>
  <si>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</si>
  <si>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</si>
  <si>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</si>
  <si>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</si>
  <si>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</si>
  <si>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</si>
  <si>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</si>
  <si>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</si>
  <si>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</si>
  <si>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</si>
  <si>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</si>
  <si>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</si>
  <si>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</si>
  <si>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</si>
  <si>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</si>
  <si>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</si>
  <si>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</si>
  <si>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</si>
  <si>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</si>
  <si>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</si>
  <si>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</si>
  <si>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</si>
  <si>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</si>
  <si>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</si>
  <si>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</si>
  <si>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</si>
  <si>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</si>
  <si>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</si>
  <si>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</si>
  <si>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</si>
  <si>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</si>
  <si>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</si>
  <si>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</si>
  <si>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</si>
  <si>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</si>
  <si>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</si>
  <si>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</si>
  <si>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</si>
  <si>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</si>
  <si>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</si>
  <si>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</si>
  <si>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</si>
  <si>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</si>
  <si>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</si>
  <si>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</si>
  <si>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</si>
  <si>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</si>
  <si>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</si>
  <si>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</si>
  <si>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</si>
  <si>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</si>
  <si>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</si>
  <si>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</si>
  <si>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</si>
  <si>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</si>
  <si>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</si>
  <si>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</si>
  <si>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</si>
  <si>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①類似団体平均、全国平均を若干上回って推移していることから、引き続き財源の確保に努め、計画的に施設の更新を行っていく必要がある。
②類似団体平均、全国平均よりも低い水準で推移しており、法定耐用年数を超過した管路は少ない状況となっている。
③類似団体平均、全国平均を下回っているため、管路以外の更新費用とのバランスを見ながら、計画的な更新を実施していく必要がある。</t>
    <phoneticPr fontId="4"/>
  </si>
  <si>
    <t>　経営の健全性や効率性については、各指標において類似団体平均、全国平均と比較すると概ね良好な水準となっており、総合的に勘案すると健全な経営状況にある。
　老朽化の状況については、管路経年比率が類似団体平均、全国平均よりも低い水準で推移し法定耐用年数を超過した管路は少ない状況となっているが、施設の老朽化が進んでいるため、更新投資の増加が見込まれる。
　引き続き、中長期的な視点により、老朽化する施設の計画的な更新や耐震化を行い、将来を見越した健全な経営に努めていく必要がある。</t>
    <rPh sb="232" eb="234">
      <t>ヒツヨウ</t>
    </rPh>
    <phoneticPr fontId="4"/>
  </si>
  <si>
    <t>①令和4年度も含め直近の5年間は基準値である100％を大きく上回っており、単年度収支が常に黒字であることを示している。また、令和4年度は突発的な維持修繕工事の実施等により類似団体平均、全国平均と同等の水準となったものの、基準値以上を維持しており、健全な経営を継続できている。
②過去5年間発生していないため0%である。
③100％を上回っており、短期的な債務に対する支払い能力を十分備えている。
④企業債に依存することなく、施設の更新を実施しており、類似団体平均、全国平均よりも低い水準となっている。
⑤令和4年度は、原油価格高騰等の影響に対する経済支援として、基本料金の減免を実施したことにより基準値である100％を下回ったが、これは政策的かつ時限的に実施したものである。
⑥類似団体平均、全国平均のいずれも上回っていることから、引き続き経費削減に努める必要がある。
⑦過去5年間概ね横ばいで推移しており、類似団体平均、全国平均のいずれも下回っていることから、施設を在り方も含め検討する必要がある。
⑧漏水調査等の取り組みによって、前年度と概ね同等の水準となっており、引き続き有収率向上に努めていきたい。</t>
    <rPh sb="1" eb="3">
      <t>レイワ</t>
    </rPh>
    <rPh sb="4" eb="6">
      <t>ネンド</t>
    </rPh>
    <rPh sb="7" eb="8">
      <t>フク</t>
    </rPh>
    <rPh sb="9" eb="11">
      <t>チョッキン</t>
    </rPh>
    <rPh sb="13" eb="14">
      <t>ネン</t>
    </rPh>
    <rPh sb="14" eb="15">
      <t>カン</t>
    </rPh>
    <rPh sb="16" eb="19">
      <t>キジュンチ</t>
    </rPh>
    <rPh sb="62" eb="64">
      <t>レイワ</t>
    </rPh>
    <rPh sb="65" eb="67">
      <t>ネンド</t>
    </rPh>
    <rPh sb="68" eb="71">
      <t>トッパツテキ</t>
    </rPh>
    <rPh sb="72" eb="74">
      <t>イジ</t>
    </rPh>
    <rPh sb="74" eb="76">
      <t>シュウゼン</t>
    </rPh>
    <rPh sb="76" eb="78">
      <t>コウジ</t>
    </rPh>
    <rPh sb="79" eb="81">
      <t>ジッシ</t>
    </rPh>
    <rPh sb="81" eb="82">
      <t>トウ</t>
    </rPh>
    <rPh sb="97" eb="99">
      <t>ドウトウ</t>
    </rPh>
    <rPh sb="100" eb="102">
      <t>スイジュン</t>
    </rPh>
    <rPh sb="110" eb="112">
      <t>キジュン</t>
    </rPh>
    <rPh sb="112" eb="113">
      <t>チ</t>
    </rPh>
    <rPh sb="113" eb="115">
      <t>イジョウ</t>
    </rPh>
    <rPh sb="116" eb="118">
      <t>イジ</t>
    </rPh>
    <rPh sb="129" eb="131">
      <t>ケイゾク</t>
    </rPh>
    <rPh sb="471" eb="472">
      <t>オオム</t>
    </rPh>
    <rPh sb="473" eb="475">
      <t>ドウトウ</t>
    </rPh>
    <rPh sb="476" eb="47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</si>
</sst>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0.43</c:v>
                </c:pt>
                <c:pt idx="1">
                  <c:v>7.0000000000000007E-2</c:v>
                </c:pt>
                <c:pt idx="2">
                  <c:v>0.31</c:v>
                </c:pt>
                <c:pt idx="3">
                  <c:v>0.28999999999999998</c:v>
                </c:pt>
                <c:pt idx="4">
                  <c:v>0.18</c:v>
                </c:pt>
              </c:numCache>
            </c:numRef>
          </c:val>
          <c:extLst>
            <c:ext xmlns:c16="http://schemas.microsoft.com/office/drawing/2014/chart" uri="{C3380CC4-5D6E-409C-BE32-E72D297353CC}">
              <c16:uniqueId val="{00000000-E93F-4C01-84A2-B4B8A996EB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93F-4C01-84A2-B4B8A996EB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50.01</c:v>
                </c:pt>
                <c:pt idx="1">
                  <c:v>51.74</c:v>
                </c:pt>
                <c:pt idx="2">
                  <c:v>55.78</c:v>
                </c:pt>
                <c:pt idx="3">
                  <c:v>53.68</c:v>
                </c:pt>
                <c:pt idx="4">
                  <c:v>53.61</c:v>
                </c:pt>
              </c:numCache>
            </c:numRef>
          </c:val>
          <c:extLst>
            <c:ext xmlns:c16="http://schemas.microsoft.com/office/drawing/2014/chart" uri="{C3380CC4-5D6E-409C-BE32-E72D297353CC}">
              <c16:uniqueId val="{00000000-AC2D-473E-B1F9-CCFC46A0C3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AC2D-473E-B1F9-CCFC46A0C3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92.51</c:v>
                </c:pt>
                <c:pt idx="1">
                  <c:v>89</c:v>
                </c:pt>
                <c:pt idx="2">
                  <c:v>83.89</c:v>
                </c:pt>
                <c:pt idx="3">
                  <c:v>88.71</c:v>
                </c:pt>
                <c:pt idx="4">
                  <c:v>88.05</c:v>
                </c:pt>
              </c:numCache>
            </c:numRef>
          </c:val>
          <c:extLst>
            <c:ext xmlns:c16="http://schemas.microsoft.com/office/drawing/2014/chart" uri="{C3380CC4-5D6E-409C-BE32-E72D297353CC}">
              <c16:uniqueId val="{00000000-A505-44B8-AA15-7BD6A17B3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A505-44B8-AA15-7BD6A17B3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113.55</c:v>
                </c:pt>
                <c:pt idx="1">
                  <c:v>112.68</c:v>
                </c:pt>
                <c:pt idx="2">
                  <c:v>113.68</c:v>
                </c:pt>
                <c:pt idx="3">
                  <c:v>116.61</c:v>
                </c:pt>
                <c:pt idx="4">
                  <c:v>107.85</c:v>
                </c:pt>
              </c:numCache>
            </c:numRef>
          </c:val>
          <c:extLst>
            <c:ext xmlns:c16="http://schemas.microsoft.com/office/drawing/2014/chart" uri="{C3380CC4-5D6E-409C-BE32-E72D297353CC}">
              <c16:uniqueId val="{00000000-18A0-479A-8F86-8E989A9D51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8A0-479A-8F86-8E989A9D51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50.81</c:v>
                </c:pt>
                <c:pt idx="1">
                  <c:v>48.92</c:v>
                </c:pt>
                <c:pt idx="2">
                  <c:v>50.38</c:v>
                </c:pt>
                <c:pt idx="3">
                  <c:v>50.86</c:v>
                </c:pt>
                <c:pt idx="4">
                  <c:v>52.4</c:v>
                </c:pt>
              </c:numCache>
            </c:numRef>
          </c:val>
          <c:extLst>
            <c:ext xmlns:c16="http://schemas.microsoft.com/office/drawing/2014/chart" uri="{C3380CC4-5D6E-409C-BE32-E72D297353CC}">
              <c16:uniqueId val="{00000000-0BE9-4EA3-83D6-F38E17CAC4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BE9-4EA3-83D6-F38E17CAC4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12.4</c:v>
                </c:pt>
                <c:pt idx="1">
                  <c:v>15.59</c:v>
                </c:pt>
                <c:pt idx="2">
                  <c:v>15.4</c:v>
                </c:pt>
                <c:pt idx="3">
                  <c:v>16.149999999999999</c:v>
                </c:pt>
                <c:pt idx="4">
                  <c:v>16.11</c:v>
                </c:pt>
              </c:numCache>
            </c:numRef>
          </c:val>
          <c:extLst>
            <c:ext xmlns:c16="http://schemas.microsoft.com/office/drawing/2014/chart" uri="{C3380CC4-5D6E-409C-BE32-E72D297353CC}">
              <c16:uniqueId val="{00000000-E64A-473C-9996-2EDFB2A2AF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64A-473C-9996-2EDFB2A2AF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49-4D7A-9CDC-8B9553DCF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149-4D7A-9CDC-8B9553DCF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667.07</c:v>
                </c:pt>
                <c:pt idx="1">
                  <c:v>689.8</c:v>
                </c:pt>
                <c:pt idx="2">
                  <c:v>551.07000000000005</c:v>
                </c:pt>
                <c:pt idx="3">
                  <c:v>401.96</c:v>
                </c:pt>
                <c:pt idx="4">
                  <c:v>474.22</c:v>
                </c:pt>
              </c:numCache>
            </c:numRef>
          </c:val>
          <c:extLst>
            <c:ext xmlns:c16="http://schemas.microsoft.com/office/drawing/2014/chart" uri="{C3380CC4-5D6E-409C-BE32-E72D297353CC}">
              <c16:uniqueId val="{00000000-F09A-4C09-B7E7-4D76E6390E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09A-4C09-B7E7-4D76E6390E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176.77</c:v>
                </c:pt>
                <c:pt idx="1">
                  <c:v>215.85</c:v>
                </c:pt>
                <c:pt idx="2">
                  <c:v>224.73</c:v>
                </c:pt>
                <c:pt idx="3">
                  <c:v>200.23</c:v>
                </c:pt>
                <c:pt idx="4">
                  <c:v>212.17</c:v>
                </c:pt>
              </c:numCache>
            </c:numRef>
          </c:val>
          <c:extLst>
            <c:ext xmlns:c16="http://schemas.microsoft.com/office/drawing/2014/chart" uri="{C3380CC4-5D6E-409C-BE32-E72D297353CC}">
              <c16:uniqueId val="{00000000-B617-413A-8ADF-0AEA1EAA57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617-413A-8ADF-0AEA1EAA57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108.43</c:v>
                </c:pt>
                <c:pt idx="1">
                  <c:v>106.41</c:v>
                </c:pt>
                <c:pt idx="2">
                  <c:v>104.47</c:v>
                </c:pt>
                <c:pt idx="3">
                  <c:v>111.95</c:v>
                </c:pt>
                <c:pt idx="4">
                  <c:v>96.11</c:v>
                </c:pt>
              </c:numCache>
            </c:numRef>
          </c:val>
          <c:extLst>
            <c:ext xmlns:c16="http://schemas.microsoft.com/office/drawing/2014/chart" uri="{C3380CC4-5D6E-409C-BE32-E72D297353CC}">
              <c16:uniqueId val="{00000000-0B3D-4010-90EE-F12CC7D24C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B3D-4010-90EE-F12CC7D24C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211.39</c:v>
                </c:pt>
                <c:pt idx="1">
                  <c:v>215.74</c:v>
                </c:pt>
                <c:pt idx="2">
                  <c:v>203.85</c:v>
                </c:pt>
                <c:pt idx="3">
                  <c:v>204.85</c:v>
                </c:pt>
                <c:pt idx="4">
                  <c:v>224.18</c:v>
                </c:pt>
              </c:numCache>
            </c:numRef>
          </c:val>
          <c:extLst>
            <c:ext xmlns:c16="http://schemas.microsoft.com/office/drawing/2014/chart" uri="{C3380CC4-5D6E-409C-BE32-E72D297353CC}">
              <c16:uniqueId val="{00000000-ED70-4E21-9B6A-E5C77724B2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D70-4E21-9B6A-E5C77724B2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H23" sqref="CH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利府町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35960</v>
      </c>
      <c r="AM8" s="45"/>
      <c r="AN8" s="45"/>
      <c r="AO8" s="45"/>
      <c r="AP8" s="45"/>
      <c r="AQ8" s="45"/>
      <c r="AR8" s="45"/>
      <c r="AS8" s="45"/>
      <c r="AT8" s="46">
        <f>データ!$S$6</f>
        <v>44.89</v>
      </c>
      <c r="AU8" s="47"/>
      <c r="AV8" s="47"/>
      <c r="AW8" s="47"/>
      <c r="AX8" s="47"/>
      <c r="AY8" s="47"/>
      <c r="AZ8" s="47"/>
      <c r="BA8" s="47"/>
      <c r="BB8" s="48">
        <f>データ!$T$6</f>
        <v>801.07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81.64</v>
      </c>
      <c r="J10" s="47"/>
      <c r="K10" s="47"/>
      <c r="L10" s="47"/>
      <c r="M10" s="47"/>
      <c r="N10" s="47"/>
      <c r="O10" s="81"/>
      <c r="P10" s="48">
        <f>データ!$P$6</f>
        <v>100</v>
      </c>
      <c r="Q10" s="48"/>
      <c r="R10" s="48"/>
      <c r="S10" s="48"/>
      <c r="T10" s="48"/>
      <c r="U10" s="48"/>
      <c r="V10" s="48"/>
      <c r="W10" s="45">
        <f>データ!$Q$6</f>
        <v>4070</v>
      </c>
      <c r="X10" s="45"/>
      <c r="Y10" s="45"/>
      <c r="Z10" s="45"/>
      <c r="AA10" s="45"/>
      <c r="AB10" s="45"/>
      <c r="AC10" s="45"/>
      <c r="AD10" s="2"/>
      <c r="AE10" s="2"/>
      <c r="AF10" s="2"/>
      <c r="AG10" s="2"/>
      <c r="AH10" s="2"/>
      <c r="AI10" s="2"/>
      <c r="AJ10" s="2"/>
      <c r="AK10" s="2"/>
      <c r="AL10" s="45">
        <f>データ!$U$6</f>
        <v>35869</v>
      </c>
      <c r="AM10" s="45"/>
      <c r="AN10" s="45"/>
      <c r="AO10" s="45"/>
      <c r="AP10" s="45"/>
      <c r="AQ10" s="45"/>
      <c r="AR10" s="45"/>
      <c r="AS10" s="45"/>
      <c r="AT10" s="46">
        <f>データ!$V$6</f>
        <v>44.89</v>
      </c>
      <c r="AU10" s="47"/>
      <c r="AV10" s="47"/>
      <c r="AW10" s="47"/>
      <c r="AX10" s="47"/>
      <c r="AY10" s="47"/>
      <c r="AZ10" s="47"/>
      <c r="BA10" s="47"/>
      <c r="BB10" s="48">
        <f>データ!$W$6</f>
        <v>799.04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Rh1keTA0LoJ44hWkvaV1T5qk2kYscudDw/YX+C4+RcgJoaWXtsBT15F84bTswZQPs6BN+ziSg4og+Jgfha8mA==" saltValue="gNSM2BGD8bxx/OxZEQ1s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44067</v>
      </c>
      <c r="D6" s="20">
        <f t="shared" si="3"/>
        <v>46</v>
      </c>
      <c r="E6" s="20">
        <f t="shared" si="3"/>
        <v>1</v>
      </c>
      <c r="F6" s="20">
        <f t="shared" si="3"/>
        <v>0</v>
      </c>
      <c r="G6" s="20">
        <f t="shared" si="3"/>
        <v>1</v>
      </c>
      <c r="H6" s="20" t="str">
        <f t="shared" si="3"/>
        <v>宮城県　利府町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81.64</v>
      </c>
      <c r="P6" s="21">
        <f t="shared" si="3"/>
        <v>100</v>
      </c>
      <c r="Q6" s="21">
        <f t="shared" si="3"/>
        <v>4070</v>
      </c>
      <c r="R6" s="21">
        <f t="shared" si="3"/>
        <v>35960</v>
      </c>
      <c r="S6" s="21">
        <f t="shared" si="3"/>
        <v>44.89</v>
      </c>
      <c r="T6" s="21">
        <f t="shared" si="3"/>
        <v>801.07</v>
      </c>
      <c r="U6" s="21">
        <f t="shared" si="3"/>
        <v>35869</v>
      </c>
      <c r="V6" s="21">
        <f t="shared" si="3"/>
        <v>44.89</v>
      </c>
      <c r="W6" s="21">
        <f t="shared" si="3"/>
        <v>799.04</v>
      </c>
      <c r="X6" s="22">
        <f>IF(X7="",NA(),X7)</f>
        <v>113.55</v>
      </c>
      <c r="Y6" s="22">
        <f t="shared" ref="Y6:AG6" si="4">IF(Y7="",NA(),Y7)</f>
        <v>112.68</v>
      </c>
      <c r="Z6" s="22">
        <f t="shared" si="4"/>
        <v>113.68</v>
      </c>
      <c r="AA6" s="22">
        <f t="shared" si="4"/>
        <v>116.61</v>
      </c>
      <c r="AB6" s="22">
        <f t="shared" si="4"/>
        <v>107.85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667.07</v>
      </c>
      <c r="AU6" s="22">
        <f t="shared" ref="AU6:BC6" si="6">IF(AU7="",NA(),AU7)</f>
        <v>689.8</v>
      </c>
      <c r="AV6" s="22">
        <f t="shared" si="6"/>
        <v>551.07000000000005</v>
      </c>
      <c r="AW6" s="22">
        <f t="shared" si="6"/>
        <v>401.96</v>
      </c>
      <c r="AX6" s="22">
        <f t="shared" si="6"/>
        <v>474.22</v>
      </c>
      <c r="AY6" s="22">
        <f t="shared" si="6"/>
        <v>366.03</v>
      </c>
      <c r="AZ6" s="22">
        <f t="shared" si="6"/>
        <v>365.18</v>
      </c>
      <c r="BA6" s="22">
        <f t="shared" si="6"/>
        <v>327.77</v>
      </c>
      <c r="BB6" s="22">
        <f t="shared" si="6"/>
        <v>338.02</v>
      </c>
      <c r="BC6" s="22">
        <f t="shared" si="6"/>
        <v>345.94</v>
      </c>
      <c r="BD6" s="21" t="str">
        <f>IF(BD7="","",IF(BD7="-","【-】","【"&amp;SUBSTITUTE(TEXT(BD7,"#,##0.00"),"-","△")&amp;"】"))</f>
        <v>【252.29】</v>
      </c>
      <c r="BE6" s="22">
        <f>IF(BE7="",NA(),BE7)</f>
        <v>176.77</v>
      </c>
      <c r="BF6" s="22">
        <f t="shared" ref="BF6:BN6" si="7">IF(BF7="",NA(),BF7)</f>
        <v>215.85</v>
      </c>
      <c r="BG6" s="22">
        <f t="shared" si="7"/>
        <v>224.73</v>
      </c>
      <c r="BH6" s="22">
        <f t="shared" si="7"/>
        <v>200.23</v>
      </c>
      <c r="BI6" s="22">
        <f t="shared" si="7"/>
        <v>212.17</v>
      </c>
      <c r="BJ6" s="22">
        <f t="shared" si="7"/>
        <v>370.12</v>
      </c>
      <c r="BK6" s="22">
        <f t="shared" si="7"/>
        <v>371.65</v>
      </c>
      <c r="BL6" s="22">
        <f t="shared" si="7"/>
        <v>397.1</v>
      </c>
      <c r="BM6" s="22">
        <f t="shared" si="7"/>
        <v>379.91</v>
      </c>
      <c r="BN6" s="22">
        <f t="shared" si="7"/>
        <v>386.61</v>
      </c>
      <c r="BO6" s="21" t="str">
        <f>IF(BO7="","",IF(BO7="-","【-】","【"&amp;SUBSTITUTE(TEXT(BO7,"#,##0.00"),"-","△")&amp;"】"))</f>
        <v>【268.07】</v>
      </c>
      <c r="BP6" s="22">
        <f>IF(BP7="",NA(),BP7)</f>
        <v>108.43</v>
      </c>
      <c r="BQ6" s="22">
        <f t="shared" ref="BQ6:BY6" si="8">IF(BQ7="",NA(),BQ7)</f>
        <v>106.41</v>
      </c>
      <c r="BR6" s="22">
        <f t="shared" si="8"/>
        <v>104.47</v>
      </c>
      <c r="BS6" s="22">
        <f t="shared" si="8"/>
        <v>111.95</v>
      </c>
      <c r="BT6" s="22">
        <f t="shared" si="8"/>
        <v>96.11</v>
      </c>
      <c r="BU6" s="22">
        <f t="shared" si="8"/>
        <v>100.42</v>
      </c>
      <c r="BV6" s="22">
        <f t="shared" si="8"/>
        <v>98.77</v>
      </c>
      <c r="BW6" s="22">
        <f t="shared" si="8"/>
        <v>95.79</v>
      </c>
      <c r="BX6" s="22">
        <f t="shared" si="8"/>
        <v>98.3</v>
      </c>
      <c r="BY6" s="22">
        <f t="shared" si="8"/>
        <v>93.82</v>
      </c>
      <c r="BZ6" s="21" t="str">
        <f>IF(BZ7="","",IF(BZ7="-","【-】","【"&amp;SUBSTITUTE(TEXT(BZ7,"#,##0.00"),"-","△")&amp;"】"))</f>
        <v>【97.47】</v>
      </c>
      <c r="CA6" s="22">
        <f>IF(CA7="",NA(),CA7)</f>
        <v>211.39</v>
      </c>
      <c r="CB6" s="22">
        <f t="shared" ref="CB6:CJ6" si="9">IF(CB7="",NA(),CB7)</f>
        <v>215.74</v>
      </c>
      <c r="CC6" s="22">
        <f t="shared" si="9"/>
        <v>203.85</v>
      </c>
      <c r="CD6" s="22">
        <f t="shared" si="9"/>
        <v>204.85</v>
      </c>
      <c r="CE6" s="22">
        <f t="shared" si="9"/>
        <v>224.18</v>
      </c>
      <c r="CF6" s="22">
        <f t="shared" si="9"/>
        <v>171.67</v>
      </c>
      <c r="CG6" s="22">
        <f t="shared" si="9"/>
        <v>173.67</v>
      </c>
      <c r="CH6" s="22">
        <f t="shared" si="9"/>
        <v>171.13</v>
      </c>
      <c r="CI6" s="22">
        <f t="shared" si="9"/>
        <v>173.7</v>
      </c>
      <c r="CJ6" s="22">
        <f t="shared" si="9"/>
        <v>178.94</v>
      </c>
      <c r="CK6" s="21" t="str">
        <f>IF(CK7="","",IF(CK7="-","【-】","【"&amp;SUBSTITUTE(TEXT(CK7,"#,##0.00"),"-","△")&amp;"】"))</f>
        <v>【174.75】</v>
      </c>
      <c r="CL6" s="22">
        <f>IF(CL7="",NA(),CL7)</f>
        <v>50.01</v>
      </c>
      <c r="CM6" s="22">
        <f t="shared" ref="CM6:CU6" si="10">IF(CM7="",NA(),CM7)</f>
        <v>51.74</v>
      </c>
      <c r="CN6" s="22">
        <f t="shared" si="10"/>
        <v>55.78</v>
      </c>
      <c r="CO6" s="22">
        <f t="shared" si="10"/>
        <v>53.68</v>
      </c>
      <c r="CP6" s="22">
        <f t="shared" si="10"/>
        <v>53.61</v>
      </c>
      <c r="CQ6" s="22">
        <f t="shared" si="10"/>
        <v>59.74</v>
      </c>
      <c r="CR6" s="22">
        <f t="shared" si="10"/>
        <v>59.67</v>
      </c>
      <c r="CS6" s="22">
        <f t="shared" si="10"/>
        <v>60.12</v>
      </c>
      <c r="CT6" s="22">
        <f t="shared" si="10"/>
        <v>60.34</v>
      </c>
      <c r="CU6" s="22">
        <f t="shared" si="10"/>
        <v>59.54</v>
      </c>
      <c r="CV6" s="21" t="str">
        <f>IF(CV7="","",IF(CV7="-","【-】","【"&amp;SUBSTITUTE(TEXT(CV7,"#,##0.00"),"-","△")&amp;"】"))</f>
        <v>【59.97】</v>
      </c>
      <c r="CW6" s="22">
        <f>IF(CW7="",NA(),CW7)</f>
        <v>92.51</v>
      </c>
      <c r="CX6" s="22">
        <f t="shared" ref="CX6:DF6" si="11">IF(CX7="",NA(),CX7)</f>
        <v>89</v>
      </c>
      <c r="CY6" s="22">
        <f t="shared" si="11"/>
        <v>83.89</v>
      </c>
      <c r="CZ6" s="22">
        <f t="shared" si="11"/>
        <v>88.71</v>
      </c>
      <c r="DA6" s="22">
        <f t="shared" si="11"/>
        <v>88.05</v>
      </c>
      <c r="DB6" s="22">
        <f t="shared" si="11"/>
        <v>84.8</v>
      </c>
      <c r="DC6" s="22">
        <f t="shared" si="11"/>
        <v>84.6</v>
      </c>
      <c r="DD6" s="22">
        <f t="shared" si="11"/>
        <v>84.24</v>
      </c>
      <c r="DE6" s="22">
        <f t="shared" si="11"/>
        <v>84.19</v>
      </c>
      <c r="DF6" s="22">
        <f t="shared" si="11"/>
        <v>83.93</v>
      </c>
      <c r="DG6" s="21" t="str">
        <f>IF(DG7="","",IF(DG7="-","【-】","【"&amp;SUBSTITUTE(TEXT(DG7,"#,##0.00"),"-","△")&amp;"】"))</f>
        <v>【89.76】</v>
      </c>
      <c r="DH6" s="22">
        <f>IF(DH7="",NA(),DH7)</f>
        <v>50.81</v>
      </c>
      <c r="DI6" s="22">
        <f t="shared" ref="DI6:DQ6" si="12">IF(DI7="",NA(),DI7)</f>
        <v>48.92</v>
      </c>
      <c r="DJ6" s="22">
        <f t="shared" si="12"/>
        <v>50.38</v>
      </c>
      <c r="DK6" s="22">
        <f t="shared" si="12"/>
        <v>50.86</v>
      </c>
      <c r="DL6" s="22">
        <f t="shared" si="12"/>
        <v>52.4</v>
      </c>
      <c r="DM6" s="22">
        <f t="shared" si="12"/>
        <v>47.66</v>
      </c>
      <c r="DN6" s="22">
        <f t="shared" si="12"/>
        <v>48.17</v>
      </c>
      <c r="DO6" s="22">
        <f t="shared" si="12"/>
        <v>48.83</v>
      </c>
      <c r="DP6" s="22">
        <f t="shared" si="12"/>
        <v>49.96</v>
      </c>
      <c r="DQ6" s="22">
        <f t="shared" si="12"/>
        <v>50.82</v>
      </c>
      <c r="DR6" s="21" t="str">
        <f>IF(DR7="","",IF(DR7="-","【-】","【"&amp;SUBSTITUTE(TEXT(DR7,"#,##0.00"),"-","△")&amp;"】"))</f>
        <v>【51.51】</v>
      </c>
      <c r="DS6" s="22">
        <f>IF(DS7="",NA(),DS7)</f>
        <v>12.4</v>
      </c>
      <c r="DT6" s="22">
        <f t="shared" ref="DT6:EB6" si="13">IF(DT7="",NA(),DT7)</f>
        <v>15.59</v>
      </c>
      <c r="DU6" s="22">
        <f t="shared" si="13"/>
        <v>15.4</v>
      </c>
      <c r="DV6" s="22">
        <f t="shared" si="13"/>
        <v>16.149999999999999</v>
      </c>
      <c r="DW6" s="22">
        <f t="shared" si="13"/>
        <v>16.11</v>
      </c>
      <c r="DX6" s="22">
        <f t="shared" si="13"/>
        <v>15.1</v>
      </c>
      <c r="DY6" s="22">
        <f t="shared" si="13"/>
        <v>17.12</v>
      </c>
      <c r="DZ6" s="22">
        <f t="shared" si="13"/>
        <v>18.18</v>
      </c>
      <c r="EA6" s="22">
        <f t="shared" si="13"/>
        <v>19.32</v>
      </c>
      <c r="EB6" s="22">
        <f t="shared" si="13"/>
        <v>21.16</v>
      </c>
      <c r="EC6" s="21" t="str">
        <f>IF(EC7="","",IF(EC7="-","【-】","【"&amp;SUBSTITUTE(TEXT(EC7,"#,##0.00"),"-","△")&amp;"】"))</f>
        <v>【23.75】</v>
      </c>
      <c r="ED6" s="22">
        <f>IF(ED7="",NA(),ED7)</f>
        <v>0.43</v>
      </c>
      <c r="EE6" s="22">
        <f t="shared" ref="EE6:EM6" si="14">IF(EE7="",NA(),EE7)</f>
        <v>7.0000000000000007E-2</v>
      </c>
      <c r="EF6" s="22">
        <f t="shared" si="14"/>
        <v>0.31</v>
      </c>
      <c r="EG6" s="22">
        <f t="shared" si="14"/>
        <v>0.28999999999999998</v>
      </c>
      <c r="EH6" s="22">
        <f t="shared" si="14"/>
        <v>0.18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44067</v>
      </c>
      <c r="D7" s="24">
        <v>46</v>
      </c>
      <c r="E7" s="24">
        <v>1</v>
      </c>
      <c r="F7" s="24">
        <v>0</v>
      </c>
      <c r="G7" s="24">
        <v>1</v>
      </c>
      <c r="H7" s="24" t="s">
        <v>93</v>
      </c>
      <c r="I7" s="24" t="s">
        <v>94</v>
      </c>
      <c r="J7" s="24" t="s">
        <v>95</v>
      </c>
      <c r="K7" s="24" t="s">
        <v>96</v>
      </c>
      <c r="L7" s="24" t="s">
        <v>97</v>
      </c>
      <c r="M7" s="24" t="s">
        <v>98</v>
      </c>
      <c r="N7" s="25" t="s">
        <v>99</v>
      </c>
      <c r="O7" s="25">
        <v>81.64</v>
      </c>
      <c r="P7" s="25">
        <v>100</v>
      </c>
      <c r="Q7" s="25">
        <v>4070</v>
      </c>
      <c r="R7" s="25">
        <v>35960</v>
      </c>
      <c r="S7" s="25">
        <v>44.89</v>
      </c>
      <c r="T7" s="25">
        <v>801.07</v>
      </c>
      <c r="U7" s="25">
        <v>35869</v>
      </c>
      <c r="V7" s="25">
        <v>44.89</v>
      </c>
      <c r="W7" s="25">
        <v>799.04</v>
      </c>
      <c r="X7" s="25">
        <v>113.55</v>
      </c>
      <c r="Y7" s="25">
        <v>112.68</v>
      </c>
      <c r="Z7" s="25">
        <v>113.68</v>
      </c>
      <c r="AA7" s="25">
        <v>116.61</v>
      </c>
      <c r="AB7" s="25">
        <v>107.85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667.07</v>
      </c>
      <c r="AU7" s="25">
        <v>689.8</v>
      </c>
      <c r="AV7" s="25">
        <v>551.07000000000005</v>
      </c>
      <c r="AW7" s="25">
        <v>401.96</v>
      </c>
      <c r="AX7" s="25">
        <v>474.22</v>
      </c>
      <c r="AY7" s="25">
        <v>366.03</v>
      </c>
      <c r="AZ7" s="25">
        <v>365.18</v>
      </c>
      <c r="BA7" s="25">
        <v>327.77</v>
      </c>
      <c r="BB7" s="25">
        <v>338.02</v>
      </c>
      <c r="BC7" s="25">
        <v>345.94</v>
      </c>
      <c r="BD7" s="25">
        <v>252.29</v>
      </c>
      <c r="BE7" s="25">
        <v>176.77</v>
      </c>
      <c r="BF7" s="25">
        <v>215.85</v>
      </c>
      <c r="BG7" s="25">
        <v>224.73</v>
      </c>
      <c r="BH7" s="25">
        <v>200.23</v>
      </c>
      <c r="BI7" s="25">
        <v>212.17</v>
      </c>
      <c r="BJ7" s="25">
        <v>370.12</v>
      </c>
      <c r="BK7" s="25">
        <v>371.65</v>
      </c>
      <c r="BL7" s="25">
        <v>397.1</v>
      </c>
      <c r="BM7" s="25">
        <v>379.91</v>
      </c>
      <c r="BN7" s="25">
        <v>386.61</v>
      </c>
      <c r="BO7" s="25">
        <v>268.07</v>
      </c>
      <c r="BP7" s="25">
        <v>108.43</v>
      </c>
      <c r="BQ7" s="25">
        <v>106.41</v>
      </c>
      <c r="BR7" s="25">
        <v>104.47</v>
      </c>
      <c r="BS7" s="25">
        <v>111.95</v>
      </c>
      <c r="BT7" s="25">
        <v>96.11</v>
      </c>
      <c r="BU7" s="25">
        <v>100.42</v>
      </c>
      <c r="BV7" s="25">
        <v>98.77</v>
      </c>
      <c r="BW7" s="25">
        <v>95.79</v>
      </c>
      <c r="BX7" s="25">
        <v>98.3</v>
      </c>
      <c r="BY7" s="25">
        <v>93.82</v>
      </c>
      <c r="BZ7" s="25">
        <v>97.47</v>
      </c>
      <c r="CA7" s="25">
        <v>211.39</v>
      </c>
      <c r="CB7" s="25">
        <v>215.74</v>
      </c>
      <c r="CC7" s="25">
        <v>203.85</v>
      </c>
      <c r="CD7" s="25">
        <v>204.85</v>
      </c>
      <c r="CE7" s="25">
        <v>224.18</v>
      </c>
      <c r="CF7" s="25">
        <v>171.67</v>
      </c>
      <c r="CG7" s="25">
        <v>173.67</v>
      </c>
      <c r="CH7" s="25">
        <v>171.13</v>
      </c>
      <c r="CI7" s="25">
        <v>173.7</v>
      </c>
      <c r="CJ7" s="25">
        <v>178.94</v>
      </c>
      <c r="CK7" s="25">
        <v>174.75</v>
      </c>
      <c r="CL7" s="25">
        <v>50.01</v>
      </c>
      <c r="CM7" s="25">
        <v>51.74</v>
      </c>
      <c r="CN7" s="25">
        <v>55.78</v>
      </c>
      <c r="CO7" s="25">
        <v>53.68</v>
      </c>
      <c r="CP7" s="25">
        <v>53.61</v>
      </c>
      <c r="CQ7" s="25">
        <v>59.74</v>
      </c>
      <c r="CR7" s="25">
        <v>59.67</v>
      </c>
      <c r="CS7" s="25">
        <v>60.12</v>
      </c>
      <c r="CT7" s="25">
        <v>60.34</v>
      </c>
      <c r="CU7" s="25">
        <v>59.54</v>
      </c>
      <c r="CV7" s="25">
        <v>59.97</v>
      </c>
      <c r="CW7" s="25">
        <v>92.51</v>
      </c>
      <c r="CX7" s="25">
        <v>89</v>
      </c>
      <c r="CY7" s="25">
        <v>83.89</v>
      </c>
      <c r="CZ7" s="25">
        <v>88.71</v>
      </c>
      <c r="DA7" s="25">
        <v>88.05</v>
      </c>
      <c r="DB7" s="25">
        <v>84.8</v>
      </c>
      <c r="DC7" s="25">
        <v>84.6</v>
      </c>
      <c r="DD7" s="25">
        <v>84.24</v>
      </c>
      <c r="DE7" s="25">
        <v>84.19</v>
      </c>
      <c r="DF7" s="25">
        <v>83.93</v>
      </c>
      <c r="DG7" s="25">
        <v>89.76</v>
      </c>
      <c r="DH7" s="25">
        <v>50.81</v>
      </c>
      <c r="DI7" s="25">
        <v>48.92</v>
      </c>
      <c r="DJ7" s="25">
        <v>50.38</v>
      </c>
      <c r="DK7" s="25">
        <v>50.86</v>
      </c>
      <c r="DL7" s="25">
        <v>52.4</v>
      </c>
      <c r="DM7" s="25">
        <v>47.66</v>
      </c>
      <c r="DN7" s="25">
        <v>48.17</v>
      </c>
      <c r="DO7" s="25">
        <v>48.83</v>
      </c>
      <c r="DP7" s="25">
        <v>49.96</v>
      </c>
      <c r="DQ7" s="25">
        <v>50.82</v>
      </c>
      <c r="DR7" s="25">
        <v>51.51</v>
      </c>
      <c r="DS7" s="25">
        <v>12.4</v>
      </c>
      <c r="DT7" s="25">
        <v>15.59</v>
      </c>
      <c r="DU7" s="25">
        <v>15.4</v>
      </c>
      <c r="DV7" s="25">
        <v>16.149999999999999</v>
      </c>
      <c r="DW7" s="25">
        <v>16.11</v>
      </c>
      <c r="DX7" s="25">
        <v>15.1</v>
      </c>
      <c r="DY7" s="25">
        <v>17.12</v>
      </c>
      <c r="DZ7" s="25">
        <v>18.18</v>
      </c>
      <c r="EA7" s="25">
        <v>19.32</v>
      </c>
      <c r="EB7" s="25">
        <v>21.16</v>
      </c>
      <c r="EC7" s="25">
        <v>23.75</v>
      </c>
      <c r="ED7" s="25">
        <v>0.43</v>
      </c>
      <c r="EE7" s="25">
        <v>7.0000000000000007E-2</v>
      </c>
      <c r="EF7" s="25">
        <v>0.31</v>
      </c>
      <c r="EG7" s="25">
        <v>0.28999999999999998</v>
      </c>
      <c r="EH7" s="25">
        <v>0.18</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麻理恵</cp:lastModifiedBy>
  <cp:lastPrinted>2024-02-08T06:45:48Z</cp:lastPrinted>
  <dcterms:created xsi:type="dcterms:W3CDTF">2023-12-05T00:48:40Z</dcterms:created>
  <dcterms:modified xsi:type="dcterms:W3CDTF">2024-03-28T02:14:00Z</dcterms:modified>
  <cp:category/>
</cp:coreProperties>
</file>