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109609\Desktop\"/>
    </mc:Choice>
  </mc:AlternateContent>
  <xr:revisionPtr revIDLastSave="0" documentId="13_ncr:1_{AEC70798-BEC6-4601-8A40-68FF026F1D99}" xr6:coauthVersionLast="36" xr6:coauthVersionMax="36" xr10:uidLastSave="{00000000-0000-0000-0000-000000000000}"/>
  <workbookProtection workbookAlgorithmName="SHA-512" workbookHashValue="xAx9EgwFLbPz4wm1LuP81/hTWPvD7/kBdShRQcAXqt1WYx6NA+HD8eJO58YIB7u0rMDp9isFpMrgAvtdfFH7HA==" workbookSaltValue="49w/s/31iPWZd14GtAEXnw==" workbookSpinCount="100000" lockStructure="1"/>
  <bookViews>
    <workbookView xWindow="0" yWindow="0" windowWidth="20490" windowHeight="75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<sst xmlns="http://schemas.openxmlformats.org/spreadsheetml/2006/main" count="228" uniqueCount="113">
  <si>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</si>
  <si>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</si>
  <si>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</si>
  <si>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</si>
  <si>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</si>
  <si>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</si>
  <si>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</si>
  <si>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</si>
  <si>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</si>
  <si>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</si>
  <si>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</si>
  <si>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</si>
  <si>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</si>
  <si>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</si>
  <si>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</si>
  <si>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</si>
  <si>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</si>
  <si>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</si>
  <si>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</si>
  <si>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</si>
  <si>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</si>
  <si>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</si>
  <si>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</si>
  <si>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</si>
  <si>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</si>
  <si>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</si>
  <si>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</si>
  <si>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</si>
  <si>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</si>
  <si>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</si>
  <si>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</si>
  <si>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</si>
  <si>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</si>
  <si>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</si>
  <si>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</si>
  <si>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</si>
  <si>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</si>
  <si>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</si>
  <si>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</si>
  <si>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</si>
  <si>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</si>
  <si>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</si>
  <si>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</si>
  <si>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</si>
  <si>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</si>
  <si>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</si>
  <si>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</si>
  <si>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</si>
  <si>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</si>
  <si>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</si>
  <si>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</si>
  <si>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</si>
  <si>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</si>
  <si>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</si>
  <si>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</si>
  <si>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</si>
  <si>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</si>
  <si>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</si>
  <si>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</si>
  <si>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</si>
  <si>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</si>
  <si>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</si>
  <si>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</si>
  <si>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</si>
  <si>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</si>
  <si>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</si>
  <si>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</si>
  <si>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</si>
  <si>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</si>
  <si>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</si>
  <si>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</si>
  <si>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</si>
  <si>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</si>
  <si>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</si>
  <si>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</si>
  <si>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</si>
  <si>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</si>
  <si>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</si>
  <si>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</si>
  <si>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</si>
  <si>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</si>
  <si>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</si>
  <si>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</si>
  <si>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</si>
  <si>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</si>
  <si>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</si>
  <si>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</si>
  <si>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</si>
  <si>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</si>
  <si>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</si>
  <si>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</si>
  <si>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</si>
  <si>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</si>
  <si>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利府町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</si>
  <si>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</si>
  <si>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</si>
  <si>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</si>
  <si>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</si>
  <si>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</si>
  <si>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</si>
  <si>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</si>
  <si>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</si>
  <si>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</si>
  <si>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</si>
  <si>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</si>
  <si>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</si>
  <si>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</si>
  <si>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</si>
  <si>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</si>
  <si>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</si>
  <si>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経営の健全性や効率性については、各指標において類似団体平均、全国平均と比較すると概ね良好な水準となっており、総合的に勘案すると健全な経営状況にある。
　老朽化の状況については、管路等の老朽化により、類似団体平均、全国平均と比較して高くなっており、水道施設の耐震整備と併せて管路更新についても促進していく必要がある。
　引き続き、中長期的な視点により、老朽化する施設の計画的な更新や耐震化を行い、将来を見越した健全な経営に努めていく必要がある。</t>
    <rPh sb="89" eb="91">
      <t>カンロ</t>
    </rPh>
    <rPh sb="91" eb="92">
      <t>トウ</t>
    </rPh>
    <rPh sb="93" eb="96">
      <t>ロウキュウカ</t>
    </rPh>
    <rPh sb="116" eb="117">
      <t>タカ</t>
    </rPh>
    <rPh sb="124" eb="126">
      <t>スイドウ</t>
    </rPh>
    <rPh sb="126" eb="128">
      <t>シセツ</t>
    </rPh>
    <rPh sb="129" eb="131">
      <t>タイシン</t>
    </rPh>
    <rPh sb="131" eb="133">
      <t>セイビ</t>
    </rPh>
    <rPh sb="134" eb="135">
      <t>アワ</t>
    </rPh>
    <rPh sb="137" eb="139">
      <t>カンロ</t>
    </rPh>
    <rPh sb="139" eb="141">
      <t>コウシン</t>
    </rPh>
    <rPh sb="146" eb="148">
      <t>ソクシン</t>
    </rPh>
    <rPh sb="152" eb="154">
      <t>ヒツヨウ</t>
    </rPh>
    <rPh sb="216" eb="218">
      <t>ヒツヨウ</t>
    </rPh>
    <phoneticPr fontId="4"/>
  </si>
  <si>
    <t>①類似団体平均、全国平均を若干上回って推移していることから、引き続き財源の確保に努め、計画的に施設の更新を行っていく必要がある。
②類似団体平均、全国平均よりも高い水準となっており、アセットマネジメントの取組みにより施設の実質的な更新時期を見据えつつ、順次更新等を実施していく必要がある。
③類似団体平均、全国平均を下回っているため、管路以外の更新費用とのバランスを見ながら、計画的な更新を実施していく必要がある。</t>
    <rPh sb="80" eb="81">
      <t>タカ</t>
    </rPh>
    <rPh sb="102" eb="103">
      <t>ト</t>
    </rPh>
    <rPh sb="103" eb="104">
      <t>ク</t>
    </rPh>
    <rPh sb="108" eb="110">
      <t>シセツ</t>
    </rPh>
    <rPh sb="111" eb="112">
      <t>ジツ</t>
    </rPh>
    <rPh sb="112" eb="113">
      <t>シツ</t>
    </rPh>
    <rPh sb="113" eb="114">
      <t>テキ</t>
    </rPh>
    <rPh sb="115" eb="117">
      <t>コウシン</t>
    </rPh>
    <rPh sb="117" eb="119">
      <t>ジキ</t>
    </rPh>
    <rPh sb="120" eb="122">
      <t>ミス</t>
    </rPh>
    <rPh sb="126" eb="128">
      <t>ジュンジ</t>
    </rPh>
    <rPh sb="128" eb="130">
      <t>コウシン</t>
    </rPh>
    <rPh sb="130" eb="131">
      <t>トウ</t>
    </rPh>
    <rPh sb="132" eb="134">
      <t>ジッシ</t>
    </rPh>
    <rPh sb="138" eb="140">
      <t>ヒツヨウ</t>
    </rPh>
    <phoneticPr fontId="4"/>
  </si>
  <si>
    <t>①令和5年度も含め、直近の5年間は基準値である100％を大きく上回っており、単年度収支が常に黒字であるため、健全な経営を継続できている。
②過去5年間発生していないため0%である。
③100％を上回っており、短期的な債務に対する支払い能力を十分備えている。
④令和5年度は新たな企業債を発行したため、前年度と比較し当該値は上回ったものの類似団体平均、全国平均よりも低い水準となっており、企業債に依存することなく、施設の更新を実施している。
⑤100%を上回っており、給水費用を料金収入で賄えている。
⑥類似団体平均、全国平均のいずれも上回っていることから、今後はPPP事業の促進により人件費の削減等は図るなど、引き続き経営改善に努める必要がある。
⑦過去5年間概ね横ばいで推移しており、類似団体平均、全国平均のいずれも下回っていることから、施設を在り方も含め検討する必要がある。
⑧漏水調査等の取り組みによって、前年度と概ね同等の水準となっており、引き続き有収率向上に努めていきたい。</t>
    <rPh sb="1" eb="3">
      <t>レイワ</t>
    </rPh>
    <rPh sb="4" eb="6">
      <t>ネンド</t>
    </rPh>
    <rPh sb="7" eb="8">
      <t>フク</t>
    </rPh>
    <rPh sb="10" eb="12">
      <t>チョッキン</t>
    </rPh>
    <rPh sb="14" eb="15">
      <t>ネン</t>
    </rPh>
    <rPh sb="15" eb="16">
      <t>カン</t>
    </rPh>
    <rPh sb="17" eb="20">
      <t>キジュンチ</t>
    </rPh>
    <rPh sb="60" eb="62">
      <t>ケイゾク</t>
    </rPh>
    <rPh sb="130" eb="132">
      <t>レイワ</t>
    </rPh>
    <rPh sb="133" eb="135">
      <t>ネンド</t>
    </rPh>
    <rPh sb="136" eb="137">
      <t>アラ</t>
    </rPh>
    <rPh sb="143" eb="145">
      <t>ハッコウ</t>
    </rPh>
    <rPh sb="150" eb="153">
      <t>ゼンネンド</t>
    </rPh>
    <rPh sb="154" eb="156">
      <t>ヒカク</t>
    </rPh>
    <rPh sb="161" eb="163">
      <t>ウワマワ</t>
    </rPh>
    <rPh sb="278" eb="280">
      <t>コンゴ</t>
    </rPh>
    <rPh sb="284" eb="286">
      <t>ジギョウ</t>
    </rPh>
    <rPh sb="287" eb="289">
      <t>ソクシン</t>
    </rPh>
    <rPh sb="292" eb="295">
      <t>ジンケンヒ</t>
    </rPh>
    <rPh sb="296" eb="298">
      <t>サクゲン</t>
    </rPh>
    <rPh sb="298" eb="299">
      <t>トウ</t>
    </rPh>
    <rPh sb="300" eb="301">
      <t>ハカ</t>
    </rPh>
    <rPh sb="305" eb="306">
      <t>ヒ</t>
    </rPh>
    <rPh sb="307" eb="308">
      <t>ツヅ</t>
    </rPh>
    <rPh sb="309" eb="311">
      <t>ケイエイ</t>
    </rPh>
    <rPh sb="311" eb="313">
      <t>カイゼン</t>
    </rPh>
    <rPh sb="410" eb="411">
      <t>オオム</t>
    </rPh>
    <rPh sb="412" eb="414">
      <t>ドウトウ</t>
    </rPh>
    <rPh sb="415" eb="417">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</si>
</sst>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7.0000000000000007E-2</c:v>
                </c:pt>
                <c:pt idx="1">
                  <c:v>0.31</c:v>
                </c:pt>
                <c:pt idx="2">
                  <c:v>0.28999999999999998</c:v>
                </c:pt>
                <c:pt idx="3">
                  <c:v>0.18</c:v>
                </c:pt>
                <c:pt idx="4">
                  <c:v>0.21</c:v>
                </c:pt>
              </c:numCache>
            </c:numRef>
          </c:val>
          <c:extLst>
            <c:ext xmlns:c16="http://schemas.microsoft.com/office/drawing/2014/chart" uri="{C3380CC4-5D6E-409C-BE32-E72D297353CC}">
              <c16:uniqueId val="{00000000-BBF6-4394-82AE-8949DA9472E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BBF6-4394-82AE-8949DA9472E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112.68</c:v>
                </c:pt>
                <c:pt idx="1">
                  <c:v>113.68</c:v>
                </c:pt>
                <c:pt idx="2">
                  <c:v>116.61</c:v>
                </c:pt>
                <c:pt idx="3">
                  <c:v>107.85</c:v>
                </c:pt>
                <c:pt idx="4">
                  <c:v>113.78</c:v>
                </c:pt>
              </c:numCache>
            </c:numRef>
          </c:val>
          <c:extLst>
            <c:ext xmlns:c16="http://schemas.microsoft.com/office/drawing/2014/chart" uri="{C3380CC4-5D6E-409C-BE32-E72D297353CC}">
              <c16:uniqueId val="{00000000-637E-4A9E-A4EA-882320815EC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637E-4A9E-A4EA-882320815EC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48.92</c:v>
                </c:pt>
                <c:pt idx="1">
                  <c:v>50.38</c:v>
                </c:pt>
                <c:pt idx="2">
                  <c:v>50.86</c:v>
                </c:pt>
                <c:pt idx="3">
                  <c:v>52.4</c:v>
                </c:pt>
                <c:pt idx="4">
                  <c:v>51.93</c:v>
                </c:pt>
              </c:numCache>
            </c:numRef>
          </c:val>
          <c:extLst>
            <c:ext xmlns:c16="http://schemas.microsoft.com/office/drawing/2014/chart" uri="{C3380CC4-5D6E-409C-BE32-E72D297353CC}">
              <c16:uniqueId val="{00000000-FBBC-4F9A-90AF-0E1C4036D56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FBBC-4F9A-90AF-0E1C4036D56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15.59</c:v>
                </c:pt>
                <c:pt idx="1">
                  <c:v>15.4</c:v>
                </c:pt>
                <c:pt idx="2">
                  <c:v>16.149999999999999</c:v>
                </c:pt>
                <c:pt idx="3">
                  <c:v>16.11</c:v>
                </c:pt>
                <c:pt idx="4">
                  <c:v>31.21</c:v>
                </c:pt>
              </c:numCache>
            </c:numRef>
          </c:val>
          <c:extLst>
            <c:ext xmlns:c16="http://schemas.microsoft.com/office/drawing/2014/chart" uri="{C3380CC4-5D6E-409C-BE32-E72D297353CC}">
              <c16:uniqueId val="{00000000-2381-423A-9618-F1169225C18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2381-423A-9618-F1169225C18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EF-49DF-B5E0-850BF248713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C3EF-49DF-B5E0-850BF248713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689.8</c:v>
                </c:pt>
                <c:pt idx="1">
                  <c:v>551.07000000000005</c:v>
                </c:pt>
                <c:pt idx="2">
                  <c:v>401.96</c:v>
                </c:pt>
                <c:pt idx="3">
                  <c:v>474.22</c:v>
                </c:pt>
                <c:pt idx="4">
                  <c:v>476.14</c:v>
                </c:pt>
              </c:numCache>
            </c:numRef>
          </c:val>
          <c:extLst>
            <c:ext xmlns:c16="http://schemas.microsoft.com/office/drawing/2014/chart" uri="{C3380CC4-5D6E-409C-BE32-E72D297353CC}">
              <c16:uniqueId val="{00000000-8399-4B80-8BC2-3D1091EA50B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8399-4B80-8BC2-3D1091EA50B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215.85</c:v>
                </c:pt>
                <c:pt idx="1">
                  <c:v>224.73</c:v>
                </c:pt>
                <c:pt idx="2">
                  <c:v>200.23</c:v>
                </c:pt>
                <c:pt idx="3">
                  <c:v>212.17</c:v>
                </c:pt>
                <c:pt idx="4">
                  <c:v>240.35</c:v>
                </c:pt>
              </c:numCache>
            </c:numRef>
          </c:val>
          <c:extLst>
            <c:ext xmlns:c16="http://schemas.microsoft.com/office/drawing/2014/chart" uri="{C3380CC4-5D6E-409C-BE32-E72D297353CC}">
              <c16:uniqueId val="{00000000-8E53-4FDF-BAC4-D718CA5FB4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8E53-4FDF-BAC4-D718CA5FB4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106.41</c:v>
                </c:pt>
                <c:pt idx="1">
                  <c:v>104.47</c:v>
                </c:pt>
                <c:pt idx="2">
                  <c:v>111.95</c:v>
                </c:pt>
                <c:pt idx="3">
                  <c:v>96.11</c:v>
                </c:pt>
                <c:pt idx="4">
                  <c:v>103.92</c:v>
                </c:pt>
              </c:numCache>
            </c:numRef>
          </c:val>
          <c:extLst>
            <c:ext xmlns:c16="http://schemas.microsoft.com/office/drawing/2014/chart" uri="{C3380CC4-5D6E-409C-BE32-E72D297353CC}">
              <c16:uniqueId val="{00000000-E2FA-466E-837A-BA0E720574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E2FA-466E-837A-BA0E720574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215.74</c:v>
                </c:pt>
                <c:pt idx="1">
                  <c:v>203.85</c:v>
                </c:pt>
                <c:pt idx="2">
                  <c:v>204.85</c:v>
                </c:pt>
                <c:pt idx="3">
                  <c:v>224.18</c:v>
                </c:pt>
                <c:pt idx="4">
                  <c:v>217.66</c:v>
                </c:pt>
              </c:numCache>
            </c:numRef>
          </c:val>
          <c:extLst>
            <c:ext xmlns:c16="http://schemas.microsoft.com/office/drawing/2014/chart" uri="{C3380CC4-5D6E-409C-BE32-E72D297353CC}">
              <c16:uniqueId val="{00000000-049C-40C0-BB7C-4C35535320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049C-40C0-BB7C-4C35535320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51.74</c:v>
                </c:pt>
                <c:pt idx="1">
                  <c:v>55.78</c:v>
                </c:pt>
                <c:pt idx="2">
                  <c:v>53.68</c:v>
                </c:pt>
                <c:pt idx="3">
                  <c:v>53.61</c:v>
                </c:pt>
                <c:pt idx="4">
                  <c:v>52.97</c:v>
                </c:pt>
              </c:numCache>
            </c:numRef>
          </c:val>
          <c:extLst>
            <c:ext xmlns:c16="http://schemas.microsoft.com/office/drawing/2014/chart" uri="{C3380CC4-5D6E-409C-BE32-E72D297353CC}">
              <c16:uniqueId val="{00000000-C4FF-43DB-B820-BE80041125E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C4FF-43DB-B820-BE80041125E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c:v>
                </c:pt>
                <c:pt idx="1">
                  <c:v>83.89</c:v>
                </c:pt>
                <c:pt idx="2">
                  <c:v>88.71</c:v>
                </c:pt>
                <c:pt idx="3">
                  <c:v>88.05</c:v>
                </c:pt>
                <c:pt idx="4">
                  <c:v>88.06</c:v>
                </c:pt>
              </c:numCache>
            </c:numRef>
          </c:val>
          <c:extLst>
            <c:ext xmlns:c16="http://schemas.microsoft.com/office/drawing/2014/chart" uri="{C3380CC4-5D6E-409C-BE32-E72D297353CC}">
              <c16:uniqueId val="{00000000-A2DA-43CD-8DFA-DC16DBB8A8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A2DA-43CD-8DFA-DC16DBB8A8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宮城県　利府町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35888</v>
      </c>
      <c r="AM8" s="44"/>
      <c r="AN8" s="44"/>
      <c r="AO8" s="44"/>
      <c r="AP8" s="44"/>
      <c r="AQ8" s="44"/>
      <c r="AR8" s="44"/>
      <c r="AS8" s="44"/>
      <c r="AT8" s="45">
        <f>データ!$S$6</f>
        <v>44.89</v>
      </c>
      <c r="AU8" s="46"/>
      <c r="AV8" s="46"/>
      <c r="AW8" s="46"/>
      <c r="AX8" s="46"/>
      <c r="AY8" s="46"/>
      <c r="AZ8" s="46"/>
      <c r="BA8" s="46"/>
      <c r="BB8" s="47">
        <f>データ!$T$6</f>
        <v>799.47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79.58</v>
      </c>
      <c r="J10" s="46"/>
      <c r="K10" s="46"/>
      <c r="L10" s="46"/>
      <c r="M10" s="46"/>
      <c r="N10" s="46"/>
      <c r="O10" s="80"/>
      <c r="P10" s="47">
        <f>データ!$P$6</f>
        <v>100</v>
      </c>
      <c r="Q10" s="47"/>
      <c r="R10" s="47"/>
      <c r="S10" s="47"/>
      <c r="T10" s="47"/>
      <c r="U10" s="47"/>
      <c r="V10" s="47"/>
      <c r="W10" s="44">
        <f>データ!$Q$6</f>
        <v>4070</v>
      </c>
      <c r="X10" s="44"/>
      <c r="Y10" s="44"/>
      <c r="Z10" s="44"/>
      <c r="AA10" s="44"/>
      <c r="AB10" s="44"/>
      <c r="AC10" s="44"/>
      <c r="AD10" s="2"/>
      <c r="AE10" s="2"/>
      <c r="AF10" s="2"/>
      <c r="AG10" s="2"/>
      <c r="AH10" s="2"/>
      <c r="AI10" s="2"/>
      <c r="AJ10" s="2"/>
      <c r="AK10" s="2"/>
      <c r="AL10" s="44">
        <f>データ!$U$6</f>
        <v>35804</v>
      </c>
      <c r="AM10" s="44"/>
      <c r="AN10" s="44"/>
      <c r="AO10" s="44"/>
      <c r="AP10" s="44"/>
      <c r="AQ10" s="44"/>
      <c r="AR10" s="44"/>
      <c r="AS10" s="44"/>
      <c r="AT10" s="45">
        <f>データ!$V$6</f>
        <v>44.89</v>
      </c>
      <c r="AU10" s="46"/>
      <c r="AV10" s="46"/>
      <c r="AW10" s="46"/>
      <c r="AX10" s="46"/>
      <c r="AY10" s="46"/>
      <c r="AZ10" s="46"/>
      <c r="BA10" s="46"/>
      <c r="BB10" s="47">
        <f>データ!$W$6</f>
        <v>797.59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YEEXTt8s/ko95LG+jfm4gyLX5cRWpcPn0Unm51myg4hhMjmz9NrAWKnJdcogaRK8erswIVR00HQJdSXW6GFcA==" saltValue="1uiSEca+ylMdFB0jdw6WT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44067</v>
      </c>
      <c r="D6" s="20">
        <f t="shared" si="3"/>
        <v>46</v>
      </c>
      <c r="E6" s="20">
        <f t="shared" si="3"/>
        <v>1</v>
      </c>
      <c r="F6" s="20">
        <f t="shared" si="3"/>
        <v>0</v>
      </c>
      <c r="G6" s="20">
        <f t="shared" si="3"/>
        <v>1</v>
      </c>
      <c r="H6" s="20" t="str">
        <f t="shared" si="3"/>
        <v>宮城県　利府町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79.58</v>
      </c>
      <c r="P6" s="21">
        <f t="shared" si="3"/>
        <v>100</v>
      </c>
      <c r="Q6" s="21">
        <f t="shared" si="3"/>
        <v>4070</v>
      </c>
      <c r="R6" s="21">
        <f t="shared" si="3"/>
        <v>35888</v>
      </c>
      <c r="S6" s="21">
        <f t="shared" si="3"/>
        <v>44.89</v>
      </c>
      <c r="T6" s="21">
        <f t="shared" si="3"/>
        <v>799.47</v>
      </c>
      <c r="U6" s="21">
        <f t="shared" si="3"/>
        <v>35804</v>
      </c>
      <c r="V6" s="21">
        <f t="shared" si="3"/>
        <v>44.89</v>
      </c>
      <c r="W6" s="21">
        <f t="shared" si="3"/>
        <v>797.59</v>
      </c>
      <c r="X6" s="22">
        <f>IF(X7="",NA(),X7)</f>
        <v>112.68</v>
      </c>
      <c r="Y6" s="22">
        <f t="shared" ref="Y6:AG6" si="4">IF(Y7="",NA(),Y7)</f>
        <v>113.68</v>
      </c>
      <c r="Z6" s="22">
        <f t="shared" si="4"/>
        <v>116.61</v>
      </c>
      <c r="AA6" s="22">
        <f t="shared" si="4"/>
        <v>107.85</v>
      </c>
      <c r="AB6" s="22">
        <f t="shared" si="4"/>
        <v>113.78</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689.8</v>
      </c>
      <c r="AU6" s="22">
        <f t="shared" ref="AU6:BC6" si="6">IF(AU7="",NA(),AU7)</f>
        <v>551.07000000000005</v>
      </c>
      <c r="AV6" s="22">
        <f t="shared" si="6"/>
        <v>401.96</v>
      </c>
      <c r="AW6" s="22">
        <f t="shared" si="6"/>
        <v>474.22</v>
      </c>
      <c r="AX6" s="22">
        <f t="shared" si="6"/>
        <v>476.14</v>
      </c>
      <c r="AY6" s="22">
        <f t="shared" si="6"/>
        <v>365.18</v>
      </c>
      <c r="AZ6" s="22">
        <f t="shared" si="6"/>
        <v>327.77</v>
      </c>
      <c r="BA6" s="22">
        <f t="shared" si="6"/>
        <v>338.02</v>
      </c>
      <c r="BB6" s="22">
        <f t="shared" si="6"/>
        <v>345.94</v>
      </c>
      <c r="BC6" s="22">
        <f t="shared" si="6"/>
        <v>329.7</v>
      </c>
      <c r="BD6" s="21" t="str">
        <f>IF(BD7="","",IF(BD7="-","【-】","【"&amp;SUBSTITUTE(TEXT(BD7,"#,##0.00"),"-","△")&amp;"】"))</f>
        <v>【243.36】</v>
      </c>
      <c r="BE6" s="22">
        <f>IF(BE7="",NA(),BE7)</f>
        <v>215.85</v>
      </c>
      <c r="BF6" s="22">
        <f t="shared" ref="BF6:BN6" si="7">IF(BF7="",NA(),BF7)</f>
        <v>224.73</v>
      </c>
      <c r="BG6" s="22">
        <f t="shared" si="7"/>
        <v>200.23</v>
      </c>
      <c r="BH6" s="22">
        <f t="shared" si="7"/>
        <v>212.17</v>
      </c>
      <c r="BI6" s="22">
        <f t="shared" si="7"/>
        <v>240.35</v>
      </c>
      <c r="BJ6" s="22">
        <f t="shared" si="7"/>
        <v>371.65</v>
      </c>
      <c r="BK6" s="22">
        <f t="shared" si="7"/>
        <v>397.1</v>
      </c>
      <c r="BL6" s="22">
        <f t="shared" si="7"/>
        <v>379.91</v>
      </c>
      <c r="BM6" s="22">
        <f t="shared" si="7"/>
        <v>386.61</v>
      </c>
      <c r="BN6" s="22">
        <f t="shared" si="7"/>
        <v>381.56</v>
      </c>
      <c r="BO6" s="21" t="str">
        <f>IF(BO7="","",IF(BO7="-","【-】","【"&amp;SUBSTITUTE(TEXT(BO7,"#,##0.00"),"-","△")&amp;"】"))</f>
        <v>【265.93】</v>
      </c>
      <c r="BP6" s="22">
        <f>IF(BP7="",NA(),BP7)</f>
        <v>106.41</v>
      </c>
      <c r="BQ6" s="22">
        <f t="shared" ref="BQ6:BY6" si="8">IF(BQ7="",NA(),BQ7)</f>
        <v>104.47</v>
      </c>
      <c r="BR6" s="22">
        <f t="shared" si="8"/>
        <v>111.95</v>
      </c>
      <c r="BS6" s="22">
        <f t="shared" si="8"/>
        <v>96.11</v>
      </c>
      <c r="BT6" s="22">
        <f t="shared" si="8"/>
        <v>103.92</v>
      </c>
      <c r="BU6" s="22">
        <f t="shared" si="8"/>
        <v>98.77</v>
      </c>
      <c r="BV6" s="22">
        <f t="shared" si="8"/>
        <v>95.79</v>
      </c>
      <c r="BW6" s="22">
        <f t="shared" si="8"/>
        <v>98.3</v>
      </c>
      <c r="BX6" s="22">
        <f t="shared" si="8"/>
        <v>93.82</v>
      </c>
      <c r="BY6" s="22">
        <f t="shared" si="8"/>
        <v>95.04</v>
      </c>
      <c r="BZ6" s="21" t="str">
        <f>IF(BZ7="","",IF(BZ7="-","【-】","【"&amp;SUBSTITUTE(TEXT(BZ7,"#,##0.00"),"-","△")&amp;"】"))</f>
        <v>【97.82】</v>
      </c>
      <c r="CA6" s="22">
        <f>IF(CA7="",NA(),CA7)</f>
        <v>215.74</v>
      </c>
      <c r="CB6" s="22">
        <f t="shared" ref="CB6:CJ6" si="9">IF(CB7="",NA(),CB7)</f>
        <v>203.85</v>
      </c>
      <c r="CC6" s="22">
        <f t="shared" si="9"/>
        <v>204.85</v>
      </c>
      <c r="CD6" s="22">
        <f t="shared" si="9"/>
        <v>224.18</v>
      </c>
      <c r="CE6" s="22">
        <f t="shared" si="9"/>
        <v>217.66</v>
      </c>
      <c r="CF6" s="22">
        <f t="shared" si="9"/>
        <v>173.67</v>
      </c>
      <c r="CG6" s="22">
        <f t="shared" si="9"/>
        <v>171.13</v>
      </c>
      <c r="CH6" s="22">
        <f t="shared" si="9"/>
        <v>173.7</v>
      </c>
      <c r="CI6" s="22">
        <f t="shared" si="9"/>
        <v>178.94</v>
      </c>
      <c r="CJ6" s="22">
        <f t="shared" si="9"/>
        <v>180.19</v>
      </c>
      <c r="CK6" s="21" t="str">
        <f>IF(CK7="","",IF(CK7="-","【-】","【"&amp;SUBSTITUTE(TEXT(CK7,"#,##0.00"),"-","△")&amp;"】"))</f>
        <v>【177.56】</v>
      </c>
      <c r="CL6" s="22">
        <f>IF(CL7="",NA(),CL7)</f>
        <v>51.74</v>
      </c>
      <c r="CM6" s="22">
        <f t="shared" ref="CM6:CU6" si="10">IF(CM7="",NA(),CM7)</f>
        <v>55.78</v>
      </c>
      <c r="CN6" s="22">
        <f t="shared" si="10"/>
        <v>53.68</v>
      </c>
      <c r="CO6" s="22">
        <f t="shared" si="10"/>
        <v>53.61</v>
      </c>
      <c r="CP6" s="22">
        <f t="shared" si="10"/>
        <v>52.97</v>
      </c>
      <c r="CQ6" s="22">
        <f t="shared" si="10"/>
        <v>59.67</v>
      </c>
      <c r="CR6" s="22">
        <f t="shared" si="10"/>
        <v>60.12</v>
      </c>
      <c r="CS6" s="22">
        <f t="shared" si="10"/>
        <v>60.34</v>
      </c>
      <c r="CT6" s="22">
        <f t="shared" si="10"/>
        <v>59.54</v>
      </c>
      <c r="CU6" s="22">
        <f t="shared" si="10"/>
        <v>59.26</v>
      </c>
      <c r="CV6" s="21" t="str">
        <f>IF(CV7="","",IF(CV7="-","【-】","【"&amp;SUBSTITUTE(TEXT(CV7,"#,##0.00"),"-","△")&amp;"】"))</f>
        <v>【59.81】</v>
      </c>
      <c r="CW6" s="22">
        <f>IF(CW7="",NA(),CW7)</f>
        <v>89</v>
      </c>
      <c r="CX6" s="22">
        <f t="shared" ref="CX6:DF6" si="11">IF(CX7="",NA(),CX7)</f>
        <v>83.89</v>
      </c>
      <c r="CY6" s="22">
        <f t="shared" si="11"/>
        <v>88.71</v>
      </c>
      <c r="CZ6" s="22">
        <f t="shared" si="11"/>
        <v>88.05</v>
      </c>
      <c r="DA6" s="22">
        <f t="shared" si="11"/>
        <v>88.06</v>
      </c>
      <c r="DB6" s="22">
        <f t="shared" si="11"/>
        <v>84.6</v>
      </c>
      <c r="DC6" s="22">
        <f t="shared" si="11"/>
        <v>84.24</v>
      </c>
      <c r="DD6" s="22">
        <f t="shared" si="11"/>
        <v>84.19</v>
      </c>
      <c r="DE6" s="22">
        <f t="shared" si="11"/>
        <v>83.93</v>
      </c>
      <c r="DF6" s="22">
        <f t="shared" si="11"/>
        <v>83.84</v>
      </c>
      <c r="DG6" s="21" t="str">
        <f>IF(DG7="","",IF(DG7="-","【-】","【"&amp;SUBSTITUTE(TEXT(DG7,"#,##0.00"),"-","△")&amp;"】"))</f>
        <v>【89.42】</v>
      </c>
      <c r="DH6" s="22">
        <f>IF(DH7="",NA(),DH7)</f>
        <v>48.92</v>
      </c>
      <c r="DI6" s="22">
        <f t="shared" ref="DI6:DQ6" si="12">IF(DI7="",NA(),DI7)</f>
        <v>50.38</v>
      </c>
      <c r="DJ6" s="22">
        <f t="shared" si="12"/>
        <v>50.86</v>
      </c>
      <c r="DK6" s="22">
        <f t="shared" si="12"/>
        <v>52.4</v>
      </c>
      <c r="DL6" s="22">
        <f t="shared" si="12"/>
        <v>51.93</v>
      </c>
      <c r="DM6" s="22">
        <f t="shared" si="12"/>
        <v>48.17</v>
      </c>
      <c r="DN6" s="22">
        <f t="shared" si="12"/>
        <v>48.83</v>
      </c>
      <c r="DO6" s="22">
        <f t="shared" si="12"/>
        <v>49.96</v>
      </c>
      <c r="DP6" s="22">
        <f t="shared" si="12"/>
        <v>50.82</v>
      </c>
      <c r="DQ6" s="22">
        <f t="shared" si="12"/>
        <v>51.82</v>
      </c>
      <c r="DR6" s="21" t="str">
        <f>IF(DR7="","",IF(DR7="-","【-】","【"&amp;SUBSTITUTE(TEXT(DR7,"#,##0.00"),"-","△")&amp;"】"))</f>
        <v>【52.02】</v>
      </c>
      <c r="DS6" s="22">
        <f>IF(DS7="",NA(),DS7)</f>
        <v>15.59</v>
      </c>
      <c r="DT6" s="22">
        <f t="shared" ref="DT6:EB6" si="13">IF(DT7="",NA(),DT7)</f>
        <v>15.4</v>
      </c>
      <c r="DU6" s="22">
        <f t="shared" si="13"/>
        <v>16.149999999999999</v>
      </c>
      <c r="DV6" s="22">
        <f t="shared" si="13"/>
        <v>16.11</v>
      </c>
      <c r="DW6" s="22">
        <f t="shared" si="13"/>
        <v>31.21</v>
      </c>
      <c r="DX6" s="22">
        <f t="shared" si="13"/>
        <v>17.12</v>
      </c>
      <c r="DY6" s="22">
        <f t="shared" si="13"/>
        <v>18.18</v>
      </c>
      <c r="DZ6" s="22">
        <f t="shared" si="13"/>
        <v>19.32</v>
      </c>
      <c r="EA6" s="22">
        <f t="shared" si="13"/>
        <v>21.16</v>
      </c>
      <c r="EB6" s="22">
        <f t="shared" si="13"/>
        <v>22.72</v>
      </c>
      <c r="EC6" s="21" t="str">
        <f>IF(EC7="","",IF(EC7="-","【-】","【"&amp;SUBSTITUTE(TEXT(EC7,"#,##0.00"),"-","△")&amp;"】"))</f>
        <v>【25.37】</v>
      </c>
      <c r="ED6" s="22">
        <f>IF(ED7="",NA(),ED7)</f>
        <v>7.0000000000000007E-2</v>
      </c>
      <c r="EE6" s="22">
        <f t="shared" ref="EE6:EM6" si="14">IF(EE7="",NA(),EE7)</f>
        <v>0.31</v>
      </c>
      <c r="EF6" s="22">
        <f t="shared" si="14"/>
        <v>0.28999999999999998</v>
      </c>
      <c r="EG6" s="22">
        <f t="shared" si="14"/>
        <v>0.18</v>
      </c>
      <c r="EH6" s="22">
        <f t="shared" si="14"/>
        <v>0.21</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44067</v>
      </c>
      <c r="D7" s="24">
        <v>46</v>
      </c>
      <c r="E7" s="24">
        <v>1</v>
      </c>
      <c r="F7" s="24">
        <v>0</v>
      </c>
      <c r="G7" s="24">
        <v>1</v>
      </c>
      <c r="H7" s="24" t="s">
        <v>93</v>
      </c>
      <c r="I7" s="24" t="s">
        <v>94</v>
      </c>
      <c r="J7" s="24" t="s">
        <v>95</v>
      </c>
      <c r="K7" s="24" t="s">
        <v>96</v>
      </c>
      <c r="L7" s="24" t="s">
        <v>97</v>
      </c>
      <c r="M7" s="24" t="s">
        <v>98</v>
      </c>
      <c r="N7" s="25" t="s">
        <v>99</v>
      </c>
      <c r="O7" s="25">
        <v>79.58</v>
      </c>
      <c r="P7" s="25">
        <v>100</v>
      </c>
      <c r="Q7" s="25">
        <v>4070</v>
      </c>
      <c r="R7" s="25">
        <v>35888</v>
      </c>
      <c r="S7" s="25">
        <v>44.89</v>
      </c>
      <c r="T7" s="25">
        <v>799.47</v>
      </c>
      <c r="U7" s="25">
        <v>35804</v>
      </c>
      <c r="V7" s="25">
        <v>44.89</v>
      </c>
      <c r="W7" s="25">
        <v>797.59</v>
      </c>
      <c r="X7" s="25">
        <v>112.68</v>
      </c>
      <c r="Y7" s="25">
        <v>113.68</v>
      </c>
      <c r="Z7" s="25">
        <v>116.61</v>
      </c>
      <c r="AA7" s="25">
        <v>107.85</v>
      </c>
      <c r="AB7" s="25">
        <v>113.78</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689.8</v>
      </c>
      <c r="AU7" s="25">
        <v>551.07000000000005</v>
      </c>
      <c r="AV7" s="25">
        <v>401.96</v>
      </c>
      <c r="AW7" s="25">
        <v>474.22</v>
      </c>
      <c r="AX7" s="25">
        <v>476.14</v>
      </c>
      <c r="AY7" s="25">
        <v>365.18</v>
      </c>
      <c r="AZ7" s="25">
        <v>327.77</v>
      </c>
      <c r="BA7" s="25">
        <v>338.02</v>
      </c>
      <c r="BB7" s="25">
        <v>345.94</v>
      </c>
      <c r="BC7" s="25">
        <v>329.7</v>
      </c>
      <c r="BD7" s="25">
        <v>243.36</v>
      </c>
      <c r="BE7" s="25">
        <v>215.85</v>
      </c>
      <c r="BF7" s="25">
        <v>224.73</v>
      </c>
      <c r="BG7" s="25">
        <v>200.23</v>
      </c>
      <c r="BH7" s="25">
        <v>212.17</v>
      </c>
      <c r="BI7" s="25">
        <v>240.35</v>
      </c>
      <c r="BJ7" s="25">
        <v>371.65</v>
      </c>
      <c r="BK7" s="25">
        <v>397.1</v>
      </c>
      <c r="BL7" s="25">
        <v>379.91</v>
      </c>
      <c r="BM7" s="25">
        <v>386.61</v>
      </c>
      <c r="BN7" s="25">
        <v>381.56</v>
      </c>
      <c r="BO7" s="25">
        <v>265.93</v>
      </c>
      <c r="BP7" s="25">
        <v>106.41</v>
      </c>
      <c r="BQ7" s="25">
        <v>104.47</v>
      </c>
      <c r="BR7" s="25">
        <v>111.95</v>
      </c>
      <c r="BS7" s="25">
        <v>96.11</v>
      </c>
      <c r="BT7" s="25">
        <v>103.92</v>
      </c>
      <c r="BU7" s="25">
        <v>98.77</v>
      </c>
      <c r="BV7" s="25">
        <v>95.79</v>
      </c>
      <c r="BW7" s="25">
        <v>98.3</v>
      </c>
      <c r="BX7" s="25">
        <v>93.82</v>
      </c>
      <c r="BY7" s="25">
        <v>95.04</v>
      </c>
      <c r="BZ7" s="25">
        <v>97.82</v>
      </c>
      <c r="CA7" s="25">
        <v>215.74</v>
      </c>
      <c r="CB7" s="25">
        <v>203.85</v>
      </c>
      <c r="CC7" s="25">
        <v>204.85</v>
      </c>
      <c r="CD7" s="25">
        <v>224.18</v>
      </c>
      <c r="CE7" s="25">
        <v>217.66</v>
      </c>
      <c r="CF7" s="25">
        <v>173.67</v>
      </c>
      <c r="CG7" s="25">
        <v>171.13</v>
      </c>
      <c r="CH7" s="25">
        <v>173.7</v>
      </c>
      <c r="CI7" s="25">
        <v>178.94</v>
      </c>
      <c r="CJ7" s="25">
        <v>180.19</v>
      </c>
      <c r="CK7" s="25">
        <v>177.56</v>
      </c>
      <c r="CL7" s="25">
        <v>51.74</v>
      </c>
      <c r="CM7" s="25">
        <v>55.78</v>
      </c>
      <c r="CN7" s="25">
        <v>53.68</v>
      </c>
      <c r="CO7" s="25">
        <v>53.61</v>
      </c>
      <c r="CP7" s="25">
        <v>52.97</v>
      </c>
      <c r="CQ7" s="25">
        <v>59.67</v>
      </c>
      <c r="CR7" s="25">
        <v>60.12</v>
      </c>
      <c r="CS7" s="25">
        <v>60.34</v>
      </c>
      <c r="CT7" s="25">
        <v>59.54</v>
      </c>
      <c r="CU7" s="25">
        <v>59.26</v>
      </c>
      <c r="CV7" s="25">
        <v>59.81</v>
      </c>
      <c r="CW7" s="25">
        <v>89</v>
      </c>
      <c r="CX7" s="25">
        <v>83.89</v>
      </c>
      <c r="CY7" s="25">
        <v>88.71</v>
      </c>
      <c r="CZ7" s="25">
        <v>88.05</v>
      </c>
      <c r="DA7" s="25">
        <v>88.06</v>
      </c>
      <c r="DB7" s="25">
        <v>84.6</v>
      </c>
      <c r="DC7" s="25">
        <v>84.24</v>
      </c>
      <c r="DD7" s="25">
        <v>84.19</v>
      </c>
      <c r="DE7" s="25">
        <v>83.93</v>
      </c>
      <c r="DF7" s="25">
        <v>83.84</v>
      </c>
      <c r="DG7" s="25">
        <v>89.42</v>
      </c>
      <c r="DH7" s="25">
        <v>48.92</v>
      </c>
      <c r="DI7" s="25">
        <v>50.38</v>
      </c>
      <c r="DJ7" s="25">
        <v>50.86</v>
      </c>
      <c r="DK7" s="25">
        <v>52.4</v>
      </c>
      <c r="DL7" s="25">
        <v>51.93</v>
      </c>
      <c r="DM7" s="25">
        <v>48.17</v>
      </c>
      <c r="DN7" s="25">
        <v>48.83</v>
      </c>
      <c r="DO7" s="25">
        <v>49.96</v>
      </c>
      <c r="DP7" s="25">
        <v>50.82</v>
      </c>
      <c r="DQ7" s="25">
        <v>51.82</v>
      </c>
      <c r="DR7" s="25">
        <v>52.02</v>
      </c>
      <c r="DS7" s="25">
        <v>15.59</v>
      </c>
      <c r="DT7" s="25">
        <v>15.4</v>
      </c>
      <c r="DU7" s="25">
        <v>16.149999999999999</v>
      </c>
      <c r="DV7" s="25">
        <v>16.11</v>
      </c>
      <c r="DW7" s="25">
        <v>31.21</v>
      </c>
      <c r="DX7" s="25">
        <v>17.12</v>
      </c>
      <c r="DY7" s="25">
        <v>18.18</v>
      </c>
      <c r="DZ7" s="25">
        <v>19.32</v>
      </c>
      <c r="EA7" s="25">
        <v>21.16</v>
      </c>
      <c r="EB7" s="25">
        <v>22.72</v>
      </c>
      <c r="EC7" s="25">
        <v>25.37</v>
      </c>
      <c r="ED7" s="25">
        <v>7.0000000000000007E-2</v>
      </c>
      <c r="EE7" s="25">
        <v>0.31</v>
      </c>
      <c r="EF7" s="25">
        <v>0.28999999999999998</v>
      </c>
      <c r="EG7" s="25">
        <v>0.18</v>
      </c>
      <c r="EH7" s="25">
        <v>0.21</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2024-12-11T04:54:42Z</dcterms:created>
  <dcterms:modified xsi:type="dcterms:W3CDTF">2025-02-06T10:23:01Z</dcterms:modified>
  <cp:category/>
</cp:coreProperties>
</file>