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C:\Users\109609\Desktop\R07.02.06_【宮城県市町村課】公営企業に係る経営比較分析表（令和5年度決算）の分析等について（依頼）\回答\"/>
    </mc:Choice>
  </mc:AlternateContent>
  <xr:revisionPtr revIDLastSave="0" documentId="13_ncr:1_{FB45B123-7A14-4FFA-9A97-3529A1E183FD}" xr6:coauthVersionLast="36" xr6:coauthVersionMax="36" xr10:uidLastSave="{00000000-0000-0000-0000-000000000000}"/>
  <workbookProtection workbookAlgorithmName="SHA-512" workbookHashValue="y030f05BDyaBzP0mNNWeAJ/M2ZUPw10wRDF29EHjd5Df+iAtHJuFthoafJ/DP7FvnRvgYZWbdBTp2ITzb2k39w==" workbookSaltValue="qAITWX5b+j3gF5Oiz4BwJA==" workbookSpinCount="100000" lockStructure="1"/>
  <bookViews>
    <workbookView xWindow="0" yWindow="0" windowWidth="20490" windowHeight="75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B6" i="4"/>
</calcChain>
</file>

<file path=xl/sharedStrings.xml><?xml version="1.0" encoding="utf-8"?>
<sst xmlns="http://schemas.openxmlformats.org/spreadsheetml/2006/main" count="257" uniqueCount="117">
  <si>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</si>
  <si>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</si>
  <si>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</si>
  <si>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</si>
  <si>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</si>
  <si>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</si>
  <si>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</si>
  <si>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</si>
  <si>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</si>
  <si>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</si>
  <si>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</si>
  <si>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</si>
  <si>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</si>
  <si>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</si>
  <si>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</si>
  <si>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</si>
  <si>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</si>
  <si>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</si>
  <si>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</si>
  <si>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</si>
  <si>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</si>
  <si>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</si>
  <si>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</si>
  <si>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</si>
  <si>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</si>
  <si>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</si>
  <si>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</si>
  <si>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</si>
  <si>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</si>
  <si>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</si>
  <si>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</si>
  <si>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</si>
  <si>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</si>
  <si>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</si>
  <si>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</si>
  <si>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</si>
  <si>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</si>
  <si>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</si>
  <si>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</si>
  <si>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</si>
  <si>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</si>
  <si>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</si>
  <si>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</si>
  <si>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</si>
  <si>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</si>
  <si>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</si>
  <si>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</si>
  <si>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</si>
  <si>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</si>
  <si>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</si>
  <si>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</si>
  <si>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</si>
  <si>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</si>
  <si>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</si>
  <si>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</si>
  <si>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</si>
  <si>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</si>
  <si>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</si>
  <si>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</si>
  <si>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</si>
  <si>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</si>
  <si>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</si>
  <si>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</si>
  <si>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</si>
  <si>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</si>
  <si>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</si>
  <si>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</si>
  <si>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</si>
  <si>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</si>
  <si>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</si>
  <si>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</si>
  <si>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</si>
  <si>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</si>
  <si>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</si>
  <si>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</si>
  <si>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</si>
  <si>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</si>
  <si>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</si>
  <si>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</si>
  <si>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</si>
  <si>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</si>
  <si>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</si>
  <si>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</si>
  <si>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</si>
  <si>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</si>
  <si>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</si>
  <si>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</si>
  <si>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</si>
  <si>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</si>
  <si>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</si>
  <si>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</si>
  <si>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</si>
  <si>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</si>
  <si>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</si>
  <si>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</si>
  <si>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</si>
  <si>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利府町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</si>
  <si>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</si>
  <si>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</si>
  <si>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</si>
  <si>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</si>
  <si>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</si>
  <si>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</si>
  <si>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</si>
  <si>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</si>
  <si>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</si>
  <si>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</si>
  <si>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</si>
  <si>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</si>
  <si>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</si>
  <si>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</si>
  <si>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</si>
  <si>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</si>
  <si>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</si>
  <si>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①単年度収支は黒字となっているが、繰出し基準内ではあるものの一般会計繰入金に大きく依存しており、今後も、使用料収入の確保及び経費削減に取り組んでいく必要がある。
②累積欠損金は発生していない。
③令和5年度は他事業と合わせた業務発注等により維持費の抑制を図ったため、類似団体平均よりも大きく上回ったものの、内部留保資金の蓄積はほとんどない状態にあることから、企業の支払能力を高めるため、今後も流動資産の確保に努める必要がある。
④企業債残高対事業規模比率は、類似団体平均より低い数値であるが、今後は支払能力不足とならないよう、適切に企業債の借入れに努める必要がある。
⑤100％を超えており、適正な数値であると考えているが、今後増加する改築・更新費用を考慮し、定期的な料金体系への見直し等に取組む必要がある。
⑥類似団体よりも低い数値であるものの、今後、施設の老朽化が進んでいくことが予想されるため、効果的な維持費抑制に取り組む必要がある。
⑦汚水処理を行う施設は保有していない。
⑧水洗化率については100%にはなっていないが、類似団体の平均よりは高くなっており、今後も100%となるよう普及促進に努める。</t>
    <rPh sb="17" eb="18">
      <t>ク</t>
    </rPh>
    <rPh sb="18" eb="19">
      <t>ダ</t>
    </rPh>
    <rPh sb="34" eb="36">
      <t>クリイレ</t>
    </rPh>
    <rPh sb="98" eb="100">
      <t>レイワ</t>
    </rPh>
    <rPh sb="101" eb="103">
      <t>ネンド</t>
    </rPh>
    <rPh sb="104" eb="105">
      <t>タ</t>
    </rPh>
    <rPh sb="105" eb="107">
      <t>ジギョウ</t>
    </rPh>
    <rPh sb="108" eb="109">
      <t>ア</t>
    </rPh>
    <rPh sb="112" eb="114">
      <t>ギョウム</t>
    </rPh>
    <rPh sb="114" eb="116">
      <t>ハッチュウ</t>
    </rPh>
    <rPh sb="116" eb="117">
      <t>トウ</t>
    </rPh>
    <rPh sb="120" eb="122">
      <t>イジ</t>
    </rPh>
    <rPh sb="122" eb="123">
      <t>ヒ</t>
    </rPh>
    <rPh sb="124" eb="126">
      <t>ヨクセイ</t>
    </rPh>
    <rPh sb="127" eb="128">
      <t>ハカ</t>
    </rPh>
    <rPh sb="142" eb="143">
      <t>オオ</t>
    </rPh>
    <rPh sb="145" eb="147">
      <t>ウワマワ</t>
    </rPh>
    <rPh sb="193" eb="195">
      <t>コンゴ</t>
    </rPh>
    <rPh sb="400" eb="403">
      <t>コウカテキ</t>
    </rPh>
    <rPh sb="410" eb="411">
      <t>ト</t>
    </rPh>
    <rPh sb="412" eb="413">
      <t>ク</t>
    </rPh>
    <rPh sb="414" eb="416">
      <t>ヒツヨウ</t>
    </rPh>
    <rPh sb="495" eb="497">
      <t>フキュウ</t>
    </rPh>
    <rPh sb="497" eb="499">
      <t>ソクシン</t>
    </rPh>
    <rPh sb="500" eb="501">
      <t>ツト</t>
    </rPh>
    <phoneticPr fontId="4"/>
  </si>
  <si>
    <t>①有形固定資産減価償却率は類似団体の平均を下回っており、耐用年数に近い資産が少ない。
②管渠は比較的新しい状況のため、耐用年数を超えた管渠の延長はない。
③管渠改善率は耐用年数を超えた管渠がないため、管渠の改築更新は実施していない。なお、機器等については、老朽化が進行していくため、長寿命化対策等を検討し取り組む必要がある。</t>
    <rPh sb="38" eb="39">
      <t>スク</t>
    </rPh>
    <rPh sb="152" eb="153">
      <t>ト</t>
    </rPh>
    <rPh sb="154" eb="155">
      <t>ク</t>
    </rPh>
    <rPh sb="156" eb="158">
      <t>ヒツヨウ</t>
    </rPh>
    <phoneticPr fontId="4"/>
  </si>
  <si>
    <t>　概ね健全な経営状況と考えられるものの、内部留保資金の蓄積はほとんどない状態であり、今後、耐用年数を迎える資産も増加する見込みであるなど、いくつかの課題がある状況である。
　流動比率については、他事業と合わせた業務発注等により維持費の抑制を図ったため改善はあるものの、今後の人口減少による使用料収入の減少や、施設の維持管理費の増加などが考えられるため、更なる事業の効率化により、指標改善に取り組んでいく必要がある。
　下水道施設の老朽化対策については、今後耐用年数を超過する資産が増加していくため、アセットマネジメント計画に基づき、計画的な更新・改築に努め取り組んでいく。</t>
    <rPh sb="42" eb="44">
      <t>コンゴ</t>
    </rPh>
    <rPh sb="125" eb="127">
      <t>カイゼン</t>
    </rPh>
    <rPh sb="176" eb="177">
      <t>サラ</t>
    </rPh>
    <rPh sb="179" eb="181">
      <t>ジギョウ</t>
    </rPh>
    <rPh sb="182" eb="185">
      <t>コウリツカ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</si>
</sst>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2D0-4A73-BF22-EC48D50073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0.17</c:v>
                </c:pt>
                <c:pt idx="3">
                  <c:v>0.13</c:v>
                </c:pt>
                <c:pt idx="4">
                  <c:v>0.06</c:v>
                </c:pt>
              </c:numCache>
            </c:numRef>
          </c:val>
          <c:smooth val="0"/>
          <c:extLst>
            <c:ext xmlns:c16="http://schemas.microsoft.com/office/drawing/2014/chart" uri="{C3380CC4-5D6E-409C-BE32-E72D297353CC}">
              <c16:uniqueId val="{00000001-62D0-4A73-BF22-EC48D50073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3E-462C-9EFE-840F2701F08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65.28</c:v>
                </c:pt>
                <c:pt idx="2">
                  <c:v>64.92</c:v>
                </c:pt>
                <c:pt idx="3">
                  <c:v>64.14</c:v>
                </c:pt>
                <c:pt idx="4">
                  <c:v>63.71</c:v>
                </c:pt>
              </c:numCache>
            </c:numRef>
          </c:val>
          <c:smooth val="0"/>
          <c:extLst>
            <c:ext xmlns:c16="http://schemas.microsoft.com/office/drawing/2014/chart" uri="{C3380CC4-5D6E-409C-BE32-E72D297353CC}">
              <c16:uniqueId val="{00000001-4D3E-462C-9EFE-840F2701F08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97.7</c:v>
                </c:pt>
                <c:pt idx="2">
                  <c:v>97.7</c:v>
                </c:pt>
                <c:pt idx="3">
                  <c:v>97.69</c:v>
                </c:pt>
                <c:pt idx="4">
                  <c:v>97.69</c:v>
                </c:pt>
              </c:numCache>
            </c:numRef>
          </c:val>
          <c:extLst>
            <c:ext xmlns:c16="http://schemas.microsoft.com/office/drawing/2014/chart" uri="{C3380CC4-5D6E-409C-BE32-E72D297353CC}">
              <c16:uniqueId val="{00000000-E7B6-4035-A878-BAD19A36495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92.72</c:v>
                </c:pt>
                <c:pt idx="2">
                  <c:v>92.88</c:v>
                </c:pt>
                <c:pt idx="3">
                  <c:v>92.9</c:v>
                </c:pt>
                <c:pt idx="4">
                  <c:v>92.89</c:v>
                </c:pt>
              </c:numCache>
            </c:numRef>
          </c:val>
          <c:smooth val="0"/>
          <c:extLst>
            <c:ext xmlns:c16="http://schemas.microsoft.com/office/drawing/2014/chart" uri="{C3380CC4-5D6E-409C-BE32-E72D297353CC}">
              <c16:uniqueId val="{00000001-E7B6-4035-A878-BAD19A36495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102.45</c:v>
                </c:pt>
                <c:pt idx="2">
                  <c:v>105.47</c:v>
                </c:pt>
                <c:pt idx="3">
                  <c:v>107.64</c:v>
                </c:pt>
                <c:pt idx="4">
                  <c:v>104.69</c:v>
                </c:pt>
              </c:numCache>
            </c:numRef>
          </c:val>
          <c:extLst>
            <c:ext xmlns:c16="http://schemas.microsoft.com/office/drawing/2014/chart" uri="{C3380CC4-5D6E-409C-BE32-E72D297353CC}">
              <c16:uniqueId val="{00000000-B12F-4DF2-BACB-3D04867052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107.85</c:v>
                </c:pt>
                <c:pt idx="2">
                  <c:v>108.04</c:v>
                </c:pt>
                <c:pt idx="3">
                  <c:v>107.49</c:v>
                </c:pt>
                <c:pt idx="4">
                  <c:v>107.64</c:v>
                </c:pt>
              </c:numCache>
            </c:numRef>
          </c:val>
          <c:smooth val="0"/>
          <c:extLst>
            <c:ext xmlns:c16="http://schemas.microsoft.com/office/drawing/2014/chart" uri="{C3380CC4-5D6E-409C-BE32-E72D297353CC}">
              <c16:uniqueId val="{00000001-B12F-4DF2-BACB-3D04867052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4.13</c:v>
                </c:pt>
                <c:pt idx="2">
                  <c:v>8.1199999999999992</c:v>
                </c:pt>
                <c:pt idx="3">
                  <c:v>11.91</c:v>
                </c:pt>
                <c:pt idx="4">
                  <c:v>15.6</c:v>
                </c:pt>
              </c:numCache>
            </c:numRef>
          </c:val>
          <c:extLst>
            <c:ext xmlns:c16="http://schemas.microsoft.com/office/drawing/2014/chart" uri="{C3380CC4-5D6E-409C-BE32-E72D297353CC}">
              <c16:uniqueId val="{00000000-BF1B-43A9-9A29-4E3C0C43EA1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23.79</c:v>
                </c:pt>
                <c:pt idx="2">
                  <c:v>25.66</c:v>
                </c:pt>
                <c:pt idx="3">
                  <c:v>27.46</c:v>
                </c:pt>
                <c:pt idx="4">
                  <c:v>29.93</c:v>
                </c:pt>
              </c:numCache>
            </c:numRef>
          </c:val>
          <c:smooth val="0"/>
          <c:extLst>
            <c:ext xmlns:c16="http://schemas.microsoft.com/office/drawing/2014/chart" uri="{C3380CC4-5D6E-409C-BE32-E72D297353CC}">
              <c16:uniqueId val="{00000001-BF1B-43A9-9A29-4E3C0C43EA1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4E0-42CF-B456-3EF6A0B415F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1.22</c:v>
                </c:pt>
                <c:pt idx="2">
                  <c:v>1.61</c:v>
                </c:pt>
                <c:pt idx="3">
                  <c:v>2.08</c:v>
                </c:pt>
                <c:pt idx="4">
                  <c:v>2.74</c:v>
                </c:pt>
              </c:numCache>
            </c:numRef>
          </c:val>
          <c:smooth val="0"/>
          <c:extLst>
            <c:ext xmlns:c16="http://schemas.microsoft.com/office/drawing/2014/chart" uri="{C3380CC4-5D6E-409C-BE32-E72D297353CC}">
              <c16:uniqueId val="{00000001-E4E0-42CF-B456-3EF6A0B415F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978-4EF7-8A7B-2A27AF46471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4.72</c:v>
                </c:pt>
                <c:pt idx="2">
                  <c:v>4.49</c:v>
                </c:pt>
                <c:pt idx="3">
                  <c:v>5.41</c:v>
                </c:pt>
                <c:pt idx="4">
                  <c:v>5.61</c:v>
                </c:pt>
              </c:numCache>
            </c:numRef>
          </c:val>
          <c:smooth val="0"/>
          <c:extLst>
            <c:ext xmlns:c16="http://schemas.microsoft.com/office/drawing/2014/chart" uri="{C3380CC4-5D6E-409C-BE32-E72D297353CC}">
              <c16:uniqueId val="{00000001-B978-4EF7-8A7B-2A27AF46471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47.73</c:v>
                </c:pt>
                <c:pt idx="2">
                  <c:v>64.959999999999994</c:v>
                </c:pt>
                <c:pt idx="3">
                  <c:v>120.08</c:v>
                </c:pt>
                <c:pt idx="4">
                  <c:v>124.93</c:v>
                </c:pt>
              </c:numCache>
            </c:numRef>
          </c:val>
          <c:extLst>
            <c:ext xmlns:c16="http://schemas.microsoft.com/office/drawing/2014/chart" uri="{C3380CC4-5D6E-409C-BE32-E72D297353CC}">
              <c16:uniqueId val="{00000000-E872-4808-8808-1E9C7E9A7C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E872-4808-8808-1E9C7E9A7C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623.04</c:v>
                </c:pt>
                <c:pt idx="2">
                  <c:v>602.15</c:v>
                </c:pt>
                <c:pt idx="3">
                  <c:v>561.98</c:v>
                </c:pt>
                <c:pt idx="4">
                  <c:v>506.34</c:v>
                </c:pt>
              </c:numCache>
            </c:numRef>
          </c:val>
          <c:extLst>
            <c:ext xmlns:c16="http://schemas.microsoft.com/office/drawing/2014/chart" uri="{C3380CC4-5D6E-409C-BE32-E72D297353CC}">
              <c16:uniqueId val="{00000000-B174-4708-96C7-2FBDA2A39C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857.88</c:v>
                </c:pt>
                <c:pt idx="2">
                  <c:v>825.1</c:v>
                </c:pt>
                <c:pt idx="3">
                  <c:v>789.87</c:v>
                </c:pt>
                <c:pt idx="4">
                  <c:v>749.43</c:v>
                </c:pt>
              </c:numCache>
            </c:numRef>
          </c:val>
          <c:smooth val="0"/>
          <c:extLst>
            <c:ext xmlns:c16="http://schemas.microsoft.com/office/drawing/2014/chart" uri="{C3380CC4-5D6E-409C-BE32-E72D297353CC}">
              <c16:uniqueId val="{00000001-B174-4708-96C7-2FBDA2A39C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38.61</c:v>
                </c:pt>
                <c:pt idx="2">
                  <c:v>116.26</c:v>
                </c:pt>
                <c:pt idx="3">
                  <c:v>97.88</c:v>
                </c:pt>
                <c:pt idx="4">
                  <c:v>111.21</c:v>
                </c:pt>
              </c:numCache>
            </c:numRef>
          </c:val>
          <c:extLst>
            <c:ext xmlns:c16="http://schemas.microsoft.com/office/drawing/2014/chart" uri="{C3380CC4-5D6E-409C-BE32-E72D297353CC}">
              <c16:uniqueId val="{00000000-42B8-4F3F-8E47-2D18528D7A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94.97</c:v>
                </c:pt>
                <c:pt idx="2">
                  <c:v>97.07</c:v>
                </c:pt>
                <c:pt idx="3">
                  <c:v>98.06</c:v>
                </c:pt>
                <c:pt idx="4">
                  <c:v>98.46</c:v>
                </c:pt>
              </c:numCache>
            </c:numRef>
          </c:val>
          <c:smooth val="0"/>
          <c:extLst>
            <c:ext xmlns:c16="http://schemas.microsoft.com/office/drawing/2014/chart" uri="{C3380CC4-5D6E-409C-BE32-E72D297353CC}">
              <c16:uniqueId val="{00000001-42B8-4F3F-8E47-2D18528D7A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314.45999999999998</c:v>
                </c:pt>
                <c:pt idx="2">
                  <c:v>106.61</c:v>
                </c:pt>
                <c:pt idx="3">
                  <c:v>128.53</c:v>
                </c:pt>
                <c:pt idx="4">
                  <c:v>113.75</c:v>
                </c:pt>
              </c:numCache>
            </c:numRef>
          </c:val>
          <c:extLst>
            <c:ext xmlns:c16="http://schemas.microsoft.com/office/drawing/2014/chart" uri="{C3380CC4-5D6E-409C-BE32-E72D297353CC}">
              <c16:uniqueId val="{00000000-A02E-4CA0-922C-56DF2572FC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159.49</c:v>
                </c:pt>
                <c:pt idx="2">
                  <c:v>157.81</c:v>
                </c:pt>
                <c:pt idx="3">
                  <c:v>157.37</c:v>
                </c:pt>
                <c:pt idx="4">
                  <c:v>157.44999999999999</c:v>
                </c:pt>
              </c:numCache>
            </c:numRef>
          </c:val>
          <c:smooth val="0"/>
          <c:extLst>
            <c:ext xmlns:c16="http://schemas.microsoft.com/office/drawing/2014/chart" uri="{C3380CC4-5D6E-409C-BE32-E72D297353CC}">
              <c16:uniqueId val="{00000001-A02E-4CA0-922C-56DF2572FC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 zoomScale="80" zoomScaleNormal="8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宮城県　利府町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54">
        <f>データ!S6</f>
        <v>35888</v>
      </c>
      <c r="AM8" s="54"/>
      <c r="AN8" s="54"/>
      <c r="AO8" s="54"/>
      <c r="AP8" s="54"/>
      <c r="AQ8" s="54"/>
      <c r="AR8" s="54"/>
      <c r="AS8" s="54"/>
      <c r="AT8" s="53">
        <f>データ!T6</f>
        <v>44.89</v>
      </c>
      <c r="AU8" s="53"/>
      <c r="AV8" s="53"/>
      <c r="AW8" s="53"/>
      <c r="AX8" s="53"/>
      <c r="AY8" s="53"/>
      <c r="AZ8" s="53"/>
      <c r="BA8" s="53"/>
      <c r="BB8" s="53">
        <f>データ!U6</f>
        <v>799.47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83.85</v>
      </c>
      <c r="J10" s="53"/>
      <c r="K10" s="53"/>
      <c r="L10" s="53"/>
      <c r="M10" s="53"/>
      <c r="N10" s="53"/>
      <c r="O10" s="53"/>
      <c r="P10" s="53">
        <f>データ!P6</f>
        <v>95.62</v>
      </c>
      <c r="Q10" s="53"/>
      <c r="R10" s="53"/>
      <c r="S10" s="53"/>
      <c r="T10" s="53"/>
      <c r="U10" s="53"/>
      <c r="V10" s="53"/>
      <c r="W10" s="53">
        <f>データ!Q6</f>
        <v>88.24</v>
      </c>
      <c r="X10" s="53"/>
      <c r="Y10" s="53"/>
      <c r="Z10" s="53"/>
      <c r="AA10" s="53"/>
      <c r="AB10" s="53"/>
      <c r="AC10" s="53"/>
      <c r="AD10" s="54">
        <f>データ!R6</f>
        <v>1595</v>
      </c>
      <c r="AE10" s="54"/>
      <c r="AF10" s="54"/>
      <c r="AG10" s="54"/>
      <c r="AH10" s="54"/>
      <c r="AI10" s="54"/>
      <c r="AJ10" s="54"/>
      <c r="AK10" s="2"/>
      <c r="AL10" s="54">
        <f>データ!V6</f>
        <v>34235</v>
      </c>
      <c r="AM10" s="54"/>
      <c r="AN10" s="54"/>
      <c r="AO10" s="54"/>
      <c r="AP10" s="54"/>
      <c r="AQ10" s="54"/>
      <c r="AR10" s="54"/>
      <c r="AS10" s="54"/>
      <c r="AT10" s="53">
        <f>データ!W6</f>
        <v>9.75</v>
      </c>
      <c r="AU10" s="53"/>
      <c r="AV10" s="53"/>
      <c r="AW10" s="53"/>
      <c r="AX10" s="53"/>
      <c r="AY10" s="53"/>
      <c r="AZ10" s="53"/>
      <c r="BA10" s="53"/>
      <c r="BB10" s="53">
        <f>データ!X6</f>
        <v>3511.28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mgvFaiI8wOpMxLAC/O0mbPjpj7JYyL4SY434PsIq/dYSaZKwithefP+kisi0AkssSfeDs1yux9/P8e25a5Wz4A==" saltValue="s9Ua87IxCbQQkade1Om5P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44067</v>
      </c>
      <c r="D6" s="19">
        <f t="shared" si="3"/>
        <v>46</v>
      </c>
      <c r="E6" s="19">
        <f t="shared" si="3"/>
        <v>17</v>
      </c>
      <c r="F6" s="19">
        <f t="shared" si="3"/>
        <v>1</v>
      </c>
      <c r="G6" s="19">
        <f t="shared" si="3"/>
        <v>0</v>
      </c>
      <c r="H6" s="19" t="str">
        <f t="shared" si="3"/>
        <v>宮城県　利府町</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83.85</v>
      </c>
      <c r="P6" s="20">
        <f t="shared" si="3"/>
        <v>95.62</v>
      </c>
      <c r="Q6" s="20">
        <f t="shared" si="3"/>
        <v>88.24</v>
      </c>
      <c r="R6" s="20">
        <f t="shared" si="3"/>
        <v>1595</v>
      </c>
      <c r="S6" s="20">
        <f t="shared" si="3"/>
        <v>35888</v>
      </c>
      <c r="T6" s="20">
        <f t="shared" si="3"/>
        <v>44.89</v>
      </c>
      <c r="U6" s="20">
        <f t="shared" si="3"/>
        <v>799.47</v>
      </c>
      <c r="V6" s="20">
        <f t="shared" si="3"/>
        <v>34235</v>
      </c>
      <c r="W6" s="20">
        <f t="shared" si="3"/>
        <v>9.75</v>
      </c>
      <c r="X6" s="20">
        <f t="shared" si="3"/>
        <v>3511.28</v>
      </c>
      <c r="Y6" s="21" t="str">
        <f>IF(Y7="",NA(),Y7)</f>
        <v>-</v>
      </c>
      <c r="Z6" s="21">
        <f t="shared" ref="Z6:AH6" si="4">IF(Z7="",NA(),Z7)</f>
        <v>102.45</v>
      </c>
      <c r="AA6" s="21">
        <f t="shared" si="4"/>
        <v>105.47</v>
      </c>
      <c r="AB6" s="21">
        <f t="shared" si="4"/>
        <v>107.64</v>
      </c>
      <c r="AC6" s="21">
        <f t="shared" si="4"/>
        <v>104.69</v>
      </c>
      <c r="AD6" s="21" t="str">
        <f t="shared" si="4"/>
        <v>-</v>
      </c>
      <c r="AE6" s="21">
        <f t="shared" si="4"/>
        <v>107.85</v>
      </c>
      <c r="AF6" s="21">
        <f t="shared" si="4"/>
        <v>108.04</v>
      </c>
      <c r="AG6" s="21">
        <f t="shared" si="4"/>
        <v>107.49</v>
      </c>
      <c r="AH6" s="21">
        <f t="shared" si="4"/>
        <v>107.64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4.72</v>
      </c>
      <c r="AQ6" s="21">
        <f t="shared" si="5"/>
        <v>4.49</v>
      </c>
      <c r="AR6" s="21">
        <f t="shared" si="5"/>
        <v>5.41</v>
      </c>
      <c r="AS6" s="21">
        <f t="shared" si="5"/>
        <v>5.61</v>
      </c>
      <c r="AT6" s="20" t="str">
        <f>IF(AT7="","",IF(AT7="-","【-】","【"&amp;SUBSTITUTE(TEXT(AT7,"#,##0.00"),"-","△")&amp;"】"))</f>
        <v>【3.03】</v>
      </c>
      <c r="AU6" s="21" t="str">
        <f>IF(AU7="",NA(),AU7)</f>
        <v>-</v>
      </c>
      <c r="AV6" s="21">
        <f t="shared" ref="AV6:BD6" si="6">IF(AV7="",NA(),AV7)</f>
        <v>47.73</v>
      </c>
      <c r="AW6" s="21">
        <f t="shared" si="6"/>
        <v>64.959999999999994</v>
      </c>
      <c r="AX6" s="21">
        <f t="shared" si="6"/>
        <v>120.08</v>
      </c>
      <c r="AY6" s="21">
        <f t="shared" si="6"/>
        <v>124.93</v>
      </c>
      <c r="AZ6" s="21" t="str">
        <f t="shared" si="6"/>
        <v>-</v>
      </c>
      <c r="BA6" s="21">
        <f t="shared" si="6"/>
        <v>67.930000000000007</v>
      </c>
      <c r="BB6" s="21">
        <f t="shared" si="6"/>
        <v>68.53</v>
      </c>
      <c r="BC6" s="21">
        <f t="shared" si="6"/>
        <v>69.180000000000007</v>
      </c>
      <c r="BD6" s="21">
        <f t="shared" si="6"/>
        <v>76.319999999999993</v>
      </c>
      <c r="BE6" s="20" t="str">
        <f>IF(BE7="","",IF(BE7="-","【-】","【"&amp;SUBSTITUTE(TEXT(BE7,"#,##0.00"),"-","△")&amp;"】"))</f>
        <v>【78.43】</v>
      </c>
      <c r="BF6" s="21" t="str">
        <f>IF(BF7="",NA(),BF7)</f>
        <v>-</v>
      </c>
      <c r="BG6" s="21">
        <f t="shared" ref="BG6:BO6" si="7">IF(BG7="",NA(),BG7)</f>
        <v>623.04</v>
      </c>
      <c r="BH6" s="21">
        <f t="shared" si="7"/>
        <v>602.15</v>
      </c>
      <c r="BI6" s="21">
        <f t="shared" si="7"/>
        <v>561.98</v>
      </c>
      <c r="BJ6" s="21">
        <f t="shared" si="7"/>
        <v>506.34</v>
      </c>
      <c r="BK6" s="21" t="str">
        <f t="shared" si="7"/>
        <v>-</v>
      </c>
      <c r="BL6" s="21">
        <f t="shared" si="7"/>
        <v>857.88</v>
      </c>
      <c r="BM6" s="21">
        <f t="shared" si="7"/>
        <v>825.1</v>
      </c>
      <c r="BN6" s="21">
        <f t="shared" si="7"/>
        <v>789.87</v>
      </c>
      <c r="BO6" s="21">
        <f t="shared" si="7"/>
        <v>749.43</v>
      </c>
      <c r="BP6" s="20" t="str">
        <f>IF(BP7="","",IF(BP7="-","【-】","【"&amp;SUBSTITUTE(TEXT(BP7,"#,##0.00"),"-","△")&amp;"】"))</f>
        <v>【630.82】</v>
      </c>
      <c r="BQ6" s="21" t="str">
        <f>IF(BQ7="",NA(),BQ7)</f>
        <v>-</v>
      </c>
      <c r="BR6" s="21">
        <f t="shared" ref="BR6:BZ6" si="8">IF(BR7="",NA(),BR7)</f>
        <v>38.61</v>
      </c>
      <c r="BS6" s="21">
        <f t="shared" si="8"/>
        <v>116.26</v>
      </c>
      <c r="BT6" s="21">
        <f t="shared" si="8"/>
        <v>97.88</v>
      </c>
      <c r="BU6" s="21">
        <f t="shared" si="8"/>
        <v>111.21</v>
      </c>
      <c r="BV6" s="21" t="str">
        <f t="shared" si="8"/>
        <v>-</v>
      </c>
      <c r="BW6" s="21">
        <f t="shared" si="8"/>
        <v>94.97</v>
      </c>
      <c r="BX6" s="21">
        <f t="shared" si="8"/>
        <v>97.07</v>
      </c>
      <c r="BY6" s="21">
        <f t="shared" si="8"/>
        <v>98.06</v>
      </c>
      <c r="BZ6" s="21">
        <f t="shared" si="8"/>
        <v>98.46</v>
      </c>
      <c r="CA6" s="20" t="str">
        <f>IF(CA7="","",IF(CA7="-","【-】","【"&amp;SUBSTITUTE(TEXT(CA7,"#,##0.00"),"-","△")&amp;"】"))</f>
        <v>【97.81】</v>
      </c>
      <c r="CB6" s="21" t="str">
        <f>IF(CB7="",NA(),CB7)</f>
        <v>-</v>
      </c>
      <c r="CC6" s="21">
        <f t="shared" ref="CC6:CK6" si="9">IF(CC7="",NA(),CC7)</f>
        <v>314.45999999999998</v>
      </c>
      <c r="CD6" s="21">
        <f t="shared" si="9"/>
        <v>106.61</v>
      </c>
      <c r="CE6" s="21">
        <f t="shared" si="9"/>
        <v>128.53</v>
      </c>
      <c r="CF6" s="21">
        <f t="shared" si="9"/>
        <v>113.75</v>
      </c>
      <c r="CG6" s="21" t="str">
        <f t="shared" si="9"/>
        <v>-</v>
      </c>
      <c r="CH6" s="21">
        <f t="shared" si="9"/>
        <v>159.49</v>
      </c>
      <c r="CI6" s="21">
        <f t="shared" si="9"/>
        <v>157.81</v>
      </c>
      <c r="CJ6" s="21">
        <f t="shared" si="9"/>
        <v>157.37</v>
      </c>
      <c r="CK6" s="21">
        <f t="shared" si="9"/>
        <v>157.44999999999999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65.28</v>
      </c>
      <c r="CT6" s="21">
        <f t="shared" si="10"/>
        <v>64.92</v>
      </c>
      <c r="CU6" s="21">
        <f t="shared" si="10"/>
        <v>64.14</v>
      </c>
      <c r="CV6" s="21">
        <f t="shared" si="10"/>
        <v>63.71</v>
      </c>
      <c r="CW6" s="20" t="str">
        <f>IF(CW7="","",IF(CW7="-","【-】","【"&amp;SUBSTITUTE(TEXT(CW7,"#,##0.00"),"-","△")&amp;"】"))</f>
        <v>【58.94】</v>
      </c>
      <c r="CX6" s="21" t="str">
        <f>IF(CX7="",NA(),CX7)</f>
        <v>-</v>
      </c>
      <c r="CY6" s="21">
        <f t="shared" ref="CY6:DG6" si="11">IF(CY7="",NA(),CY7)</f>
        <v>97.7</v>
      </c>
      <c r="CZ6" s="21">
        <f t="shared" si="11"/>
        <v>97.7</v>
      </c>
      <c r="DA6" s="21">
        <f t="shared" si="11"/>
        <v>97.69</v>
      </c>
      <c r="DB6" s="21">
        <f t="shared" si="11"/>
        <v>97.69</v>
      </c>
      <c r="DC6" s="21" t="str">
        <f t="shared" si="11"/>
        <v>-</v>
      </c>
      <c r="DD6" s="21">
        <f t="shared" si="11"/>
        <v>92.72</v>
      </c>
      <c r="DE6" s="21">
        <f t="shared" si="11"/>
        <v>92.88</v>
      </c>
      <c r="DF6" s="21">
        <f t="shared" si="11"/>
        <v>92.9</v>
      </c>
      <c r="DG6" s="21">
        <f t="shared" si="11"/>
        <v>92.89</v>
      </c>
      <c r="DH6" s="20" t="str">
        <f>IF(DH7="","",IF(DH7="-","【-】","【"&amp;SUBSTITUTE(TEXT(DH7,"#,##0.00"),"-","△")&amp;"】"))</f>
        <v>【95.91】</v>
      </c>
      <c r="DI6" s="21" t="str">
        <f>IF(DI7="",NA(),DI7)</f>
        <v>-</v>
      </c>
      <c r="DJ6" s="21">
        <f t="shared" ref="DJ6:DR6" si="12">IF(DJ7="",NA(),DJ7)</f>
        <v>4.13</v>
      </c>
      <c r="DK6" s="21">
        <f t="shared" si="12"/>
        <v>8.1199999999999992</v>
      </c>
      <c r="DL6" s="21">
        <f t="shared" si="12"/>
        <v>11.91</v>
      </c>
      <c r="DM6" s="21">
        <f t="shared" si="12"/>
        <v>15.6</v>
      </c>
      <c r="DN6" s="21" t="str">
        <f t="shared" si="12"/>
        <v>-</v>
      </c>
      <c r="DO6" s="21">
        <f t="shared" si="12"/>
        <v>23.79</v>
      </c>
      <c r="DP6" s="21">
        <f t="shared" si="12"/>
        <v>25.66</v>
      </c>
      <c r="DQ6" s="21">
        <f t="shared" si="12"/>
        <v>27.46</v>
      </c>
      <c r="DR6" s="21">
        <f t="shared" si="12"/>
        <v>29.93</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1.22</v>
      </c>
      <c r="EA6" s="21">
        <f t="shared" si="13"/>
        <v>1.61</v>
      </c>
      <c r="EB6" s="21">
        <f t="shared" si="13"/>
        <v>2.08</v>
      </c>
      <c r="EC6" s="21">
        <f t="shared" si="13"/>
        <v>2.74</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44067</v>
      </c>
      <c r="D7" s="23">
        <v>46</v>
      </c>
      <c r="E7" s="23">
        <v>17</v>
      </c>
      <c r="F7" s="23">
        <v>1</v>
      </c>
      <c r="G7" s="23">
        <v>0</v>
      </c>
      <c r="H7" s="23" t="s">
        <v>96</v>
      </c>
      <c r="I7" s="23" t="s">
        <v>97</v>
      </c>
      <c r="J7" s="23" t="s">
        <v>98</v>
      </c>
      <c r="K7" s="23" t="s">
        <v>99</v>
      </c>
      <c r="L7" s="23" t="s">
        <v>100</v>
      </c>
      <c r="M7" s="23" t="s">
        <v>101</v>
      </c>
      <c r="N7" s="24" t="s">
        <v>102</v>
      </c>
      <c r="O7" s="24">
        <v>83.85</v>
      </c>
      <c r="P7" s="24">
        <v>95.62</v>
      </c>
      <c r="Q7" s="24">
        <v>88.24</v>
      </c>
      <c r="R7" s="24">
        <v>1595</v>
      </c>
      <c r="S7" s="24">
        <v>35888</v>
      </c>
      <c r="T7" s="24">
        <v>44.89</v>
      </c>
      <c r="U7" s="24">
        <v>799.47</v>
      </c>
      <c r="V7" s="24">
        <v>34235</v>
      </c>
      <c r="W7" s="24">
        <v>9.75</v>
      </c>
      <c r="X7" s="24">
        <v>3511.28</v>
      </c>
      <c r="Y7" s="24" t="s">
        <v>102</v>
      </c>
      <c r="Z7" s="24">
        <v>102.45</v>
      </c>
      <c r="AA7" s="24">
        <v>105.47</v>
      </c>
      <c r="AB7" s="24">
        <v>107.64</v>
      </c>
      <c r="AC7" s="24">
        <v>104.69</v>
      </c>
      <c r="AD7" s="24" t="s">
        <v>102</v>
      </c>
      <c r="AE7" s="24">
        <v>107.85</v>
      </c>
      <c r="AF7" s="24">
        <v>108.04</v>
      </c>
      <c r="AG7" s="24">
        <v>107.49</v>
      </c>
      <c r="AH7" s="24">
        <v>107.64</v>
      </c>
      <c r="AI7" s="24">
        <v>105.91</v>
      </c>
      <c r="AJ7" s="24" t="s">
        <v>102</v>
      </c>
      <c r="AK7" s="24">
        <v>0</v>
      </c>
      <c r="AL7" s="24">
        <v>0</v>
      </c>
      <c r="AM7" s="24">
        <v>0</v>
      </c>
      <c r="AN7" s="24">
        <v>0</v>
      </c>
      <c r="AO7" s="24" t="s">
        <v>102</v>
      </c>
      <c r="AP7" s="24">
        <v>4.72</v>
      </c>
      <c r="AQ7" s="24">
        <v>4.49</v>
      </c>
      <c r="AR7" s="24">
        <v>5.41</v>
      </c>
      <c r="AS7" s="24">
        <v>5.61</v>
      </c>
      <c r="AT7" s="24">
        <v>3.03</v>
      </c>
      <c r="AU7" s="24" t="s">
        <v>102</v>
      </c>
      <c r="AV7" s="24">
        <v>47.73</v>
      </c>
      <c r="AW7" s="24">
        <v>64.959999999999994</v>
      </c>
      <c r="AX7" s="24">
        <v>120.08</v>
      </c>
      <c r="AY7" s="24">
        <v>124.93</v>
      </c>
      <c r="AZ7" s="24" t="s">
        <v>102</v>
      </c>
      <c r="BA7" s="24">
        <v>67.930000000000007</v>
      </c>
      <c r="BB7" s="24">
        <v>68.53</v>
      </c>
      <c r="BC7" s="24">
        <v>69.180000000000007</v>
      </c>
      <c r="BD7" s="24">
        <v>76.319999999999993</v>
      </c>
      <c r="BE7" s="24">
        <v>78.430000000000007</v>
      </c>
      <c r="BF7" s="24" t="s">
        <v>102</v>
      </c>
      <c r="BG7" s="24">
        <v>623.04</v>
      </c>
      <c r="BH7" s="24">
        <v>602.15</v>
      </c>
      <c r="BI7" s="24">
        <v>561.98</v>
      </c>
      <c r="BJ7" s="24">
        <v>506.34</v>
      </c>
      <c r="BK7" s="24" t="s">
        <v>102</v>
      </c>
      <c r="BL7" s="24">
        <v>857.88</v>
      </c>
      <c r="BM7" s="24">
        <v>825.1</v>
      </c>
      <c r="BN7" s="24">
        <v>789.87</v>
      </c>
      <c r="BO7" s="24">
        <v>749.43</v>
      </c>
      <c r="BP7" s="24">
        <v>630.82000000000005</v>
      </c>
      <c r="BQ7" s="24" t="s">
        <v>102</v>
      </c>
      <c r="BR7" s="24">
        <v>38.61</v>
      </c>
      <c r="BS7" s="24">
        <v>116.26</v>
      </c>
      <c r="BT7" s="24">
        <v>97.88</v>
      </c>
      <c r="BU7" s="24">
        <v>111.21</v>
      </c>
      <c r="BV7" s="24" t="s">
        <v>102</v>
      </c>
      <c r="BW7" s="24">
        <v>94.97</v>
      </c>
      <c r="BX7" s="24">
        <v>97.07</v>
      </c>
      <c r="BY7" s="24">
        <v>98.06</v>
      </c>
      <c r="BZ7" s="24">
        <v>98.46</v>
      </c>
      <c r="CA7" s="24">
        <v>97.81</v>
      </c>
      <c r="CB7" s="24" t="s">
        <v>102</v>
      </c>
      <c r="CC7" s="24">
        <v>314.45999999999998</v>
      </c>
      <c r="CD7" s="24">
        <v>106.61</v>
      </c>
      <c r="CE7" s="24">
        <v>128.53</v>
      </c>
      <c r="CF7" s="24">
        <v>113.75</v>
      </c>
      <c r="CG7" s="24" t="s">
        <v>102</v>
      </c>
      <c r="CH7" s="24">
        <v>159.49</v>
      </c>
      <c r="CI7" s="24">
        <v>157.81</v>
      </c>
      <c r="CJ7" s="24">
        <v>157.37</v>
      </c>
      <c r="CK7" s="24">
        <v>157.44999999999999</v>
      </c>
      <c r="CL7" s="24">
        <v>138.75</v>
      </c>
      <c r="CM7" s="24" t="s">
        <v>102</v>
      </c>
      <c r="CN7" s="24" t="s">
        <v>102</v>
      </c>
      <c r="CO7" s="24" t="s">
        <v>102</v>
      </c>
      <c r="CP7" s="24" t="s">
        <v>102</v>
      </c>
      <c r="CQ7" s="24" t="s">
        <v>102</v>
      </c>
      <c r="CR7" s="24" t="s">
        <v>102</v>
      </c>
      <c r="CS7" s="24">
        <v>65.28</v>
      </c>
      <c r="CT7" s="24">
        <v>64.92</v>
      </c>
      <c r="CU7" s="24">
        <v>64.14</v>
      </c>
      <c r="CV7" s="24">
        <v>63.71</v>
      </c>
      <c r="CW7" s="24">
        <v>58.94</v>
      </c>
      <c r="CX7" s="24" t="s">
        <v>102</v>
      </c>
      <c r="CY7" s="24">
        <v>97.7</v>
      </c>
      <c r="CZ7" s="24">
        <v>97.7</v>
      </c>
      <c r="DA7" s="24">
        <v>97.69</v>
      </c>
      <c r="DB7" s="24">
        <v>97.69</v>
      </c>
      <c r="DC7" s="24" t="s">
        <v>102</v>
      </c>
      <c r="DD7" s="24">
        <v>92.72</v>
      </c>
      <c r="DE7" s="24">
        <v>92.88</v>
      </c>
      <c r="DF7" s="24">
        <v>92.9</v>
      </c>
      <c r="DG7" s="24">
        <v>92.89</v>
      </c>
      <c r="DH7" s="24">
        <v>95.91</v>
      </c>
      <c r="DI7" s="24" t="s">
        <v>102</v>
      </c>
      <c r="DJ7" s="24">
        <v>4.13</v>
      </c>
      <c r="DK7" s="24">
        <v>8.1199999999999992</v>
      </c>
      <c r="DL7" s="24">
        <v>11.91</v>
      </c>
      <c r="DM7" s="24">
        <v>15.6</v>
      </c>
      <c r="DN7" s="24" t="s">
        <v>102</v>
      </c>
      <c r="DO7" s="24">
        <v>23.79</v>
      </c>
      <c r="DP7" s="24">
        <v>25.66</v>
      </c>
      <c r="DQ7" s="24">
        <v>27.46</v>
      </c>
      <c r="DR7" s="24">
        <v>29.93</v>
      </c>
      <c r="DS7" s="24">
        <v>41.09</v>
      </c>
      <c r="DT7" s="24" t="s">
        <v>102</v>
      </c>
      <c r="DU7" s="24">
        <v>0</v>
      </c>
      <c r="DV7" s="24">
        <v>0</v>
      </c>
      <c r="DW7" s="24">
        <v>0</v>
      </c>
      <c r="DX7" s="24">
        <v>0</v>
      </c>
      <c r="DY7" s="24" t="s">
        <v>102</v>
      </c>
      <c r="DZ7" s="24">
        <v>1.22</v>
      </c>
      <c r="EA7" s="24">
        <v>1.61</v>
      </c>
      <c r="EB7" s="24">
        <v>2.08</v>
      </c>
      <c r="EC7" s="24">
        <v>2.74</v>
      </c>
      <c r="ED7" s="24">
        <v>8.68</v>
      </c>
      <c r="EE7" s="24" t="s">
        <v>102</v>
      </c>
      <c r="EF7" s="24">
        <v>0</v>
      </c>
      <c r="EG7" s="24">
        <v>0</v>
      </c>
      <c r="EH7" s="24">
        <v>0</v>
      </c>
      <c r="EI7" s="24">
        <v>0</v>
      </c>
      <c r="EJ7" s="24" t="s">
        <v>102</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2024-12-19T01:12:08Z</dcterms:created>
  <dcterms:modified xsi:type="dcterms:W3CDTF">2025-01-31T07:34:16Z</dcterms:modified>
  <cp:category/>
</cp:coreProperties>
</file>