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26_利府町★☆\"/>
    </mc:Choice>
  </mc:AlternateContent>
  <xr:revisionPtr revIDLastSave="0" documentId="13_ncr:1_{093E0F76-E9BF-419E-8E44-B9FC421EE6F1}" xr6:coauthVersionLast="47" xr6:coauthVersionMax="47" xr10:uidLastSave="{00000000-0000-0000-0000-000000000000}"/>
  <workbookProtection workbookAlgorithmName="SHA-512" workbookHashValue="ZkYq65YmhGx1G3/Dv1n8yn0tEVMe0/6lgdddd7BTAy5/1rHeIqG6LrEW7hvGUp/Onm3nCNERZQoR0QK+nhGzcA==" workbookSaltValue="NZNoc4jtRyWdupHxph0w1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E85" i="4"/>
  <c r="BB10" i="4"/>
  <c r="P10"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<sst xmlns="http://schemas.openxmlformats.org/spreadsheetml/2006/main" count="236" uniqueCount="116">
  <si>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</si>
  <si>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</si>
  <si>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</si>
  <si>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</si>
  <si>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</si>
  <si>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</si>
  <si>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</si>
  <si>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</si>
  <si>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</si>
  <si>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</si>
  <si>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</si>
  <si>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</si>
  <si>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</si>
  <si>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</si>
  <si>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</si>
  <si>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</si>
  <si>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</si>
  <si>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</si>
  <si>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</si>
  <si>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</si>
  <si>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</si>
  <si>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</si>
  <si>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</si>
  <si>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</si>
  <si>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</si>
  <si>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</si>
  <si>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</si>
  <si>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</si>
  <si>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</si>
  <si>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</si>
  <si>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</si>
  <si>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</si>
  <si>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</si>
  <si>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</si>
  <si>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</si>
  <si>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</si>
  <si>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</si>
  <si>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</si>
  <si>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</si>
  <si>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</si>
  <si>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</si>
  <si>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</si>
  <si>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</si>
  <si>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</si>
  <si>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</si>
  <si>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</si>
  <si>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</si>
  <si>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</si>
  <si>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</si>
  <si>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</si>
  <si>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</si>
  <si>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</si>
  <si>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</si>
  <si>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</si>
  <si>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</si>
  <si>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</si>
  <si>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</si>
  <si>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</si>
  <si>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</si>
  <si>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</si>
  <si>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</si>
  <si>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</si>
  <si>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</si>
  <si>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</si>
  <si>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</si>
  <si>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</si>
  <si>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</si>
  <si>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</si>
  <si>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</si>
  <si>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</si>
  <si>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</si>
  <si>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</si>
  <si>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</si>
  <si>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</si>
  <si>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</si>
  <si>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</si>
  <si>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</si>
  <si>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</si>
  <si>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</si>
  <si>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</si>
  <si>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</si>
  <si>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</si>
  <si>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</si>
  <si>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</si>
  <si>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</si>
  <si>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</si>
  <si>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</si>
  <si>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</si>
  <si>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</si>
  <si>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</si>
  <si>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</si>
  <si>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</si>
  <si>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</si>
  <si>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</si>
  <si>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</si>
  <si>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</si>
  <si>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利府町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</si>
  <si>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</si>
  <si>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</si>
  <si>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</si>
  <si>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</si>
  <si>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</si>
  <si>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</si>
  <si>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</si>
  <si>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</si>
  <si>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</si>
  <si>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</si>
  <si>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</si>
  <si>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</si>
  <si>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</si>
  <si>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</si>
  <si>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</si>
  <si>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</si>
  <si>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の平均を下回っており、耐用年数に近い資産が少ないが、今後は施設の年数経過により数値が上昇傾向となることが見込まれる。資産の長寿命化を図りながらストックマネジメント計画いより計画的に施設更新を行う必要がある。
②管渠は比較的新しい状況のため、耐用年数を超えた管渠の延長はない。
③管渠改善率は耐用年数を超えた管渠がないため、管渠の改築更新は実施していない。なお、機器等については、老朽化が進行していくため、長寿命化対策等を検討し取り組む必要がある。</t>
    <rPh sb="38" eb="39">
      <t>スク</t>
    </rPh>
    <rPh sb="43" eb="45">
      <t>コンゴ</t>
    </rPh>
    <rPh sb="46" eb="48">
      <t>シセツ</t>
    </rPh>
    <rPh sb="49" eb="51">
      <t>ネンスウ</t>
    </rPh>
    <rPh sb="51" eb="53">
      <t>ケイカ</t>
    </rPh>
    <rPh sb="56" eb="58">
      <t>スウチ</t>
    </rPh>
    <rPh sb="59" eb="61">
      <t>ジョウショウ</t>
    </rPh>
    <rPh sb="61" eb="63">
      <t>ケイコウ</t>
    </rPh>
    <rPh sb="69" eb="71">
      <t>ミコ</t>
    </rPh>
    <rPh sb="75" eb="77">
      <t>シサン</t>
    </rPh>
    <rPh sb="78" eb="82">
      <t>チョウジュミョウカ</t>
    </rPh>
    <rPh sb="83" eb="84">
      <t>ハカ</t>
    </rPh>
    <rPh sb="98" eb="100">
      <t>ケイカク</t>
    </rPh>
    <rPh sb="103" eb="106">
      <t>ケイカクテキ</t>
    </rPh>
    <rPh sb="107" eb="109">
      <t>シセツ</t>
    </rPh>
    <rPh sb="109" eb="111">
      <t>コウシン</t>
    </rPh>
    <rPh sb="112" eb="113">
      <t>オコナ</t>
    </rPh>
    <rPh sb="114" eb="116">
      <t>ヒツヨウ</t>
    </rPh>
    <rPh sb="230" eb="231">
      <t>ト</t>
    </rPh>
    <rPh sb="232" eb="233">
      <t>ク</t>
    </rPh>
    <rPh sb="234" eb="236">
      <t>ヒツヨウ</t>
    </rPh>
    <phoneticPr fontId="4"/>
  </si>
  <si>
    <t>①100％を超えているが、下水道使用料が類似団体と比べ低位に設定していることから、今後も使用料収入の確保及び経費削減に取り組んでいく必要がある。
②累積欠損金は発生していない。
③類似団体平均よりも大きく上回っているものの、企業の支払能力を高めるため、今後も流動資産の確保に努める必要がある。
④企業債残高対事業規模比率は、類似団体平均より低い数値であるが、今後は支払能力不足とならないよう、適切に企業債の借入れに努める必要がある。
⑤100％を超えており、適正な数値であると考えているが、今後増加する改築・更新費用を考慮し、定期的な料金体系への見直し等に取組む必要がある。
⑥処理場を有していないことから、類似団体よりも低い数値であるものの、今後、施設の老朽化が進んでいくことが予想されるため、効果的な維持費抑制に取り組む必要がある。
⑦汚水処理を行う施設は保有していない。
⑧水洗化率については100%にはなっていないが、類似団体の平均よりは高くなっており、今後も100%となるよう普及促進に努める。</t>
    <rPh sb="6" eb="7">
      <t>コ</t>
    </rPh>
    <rPh sb="13" eb="16">
      <t>ゲスイドウ</t>
    </rPh>
    <rPh sb="16" eb="19">
      <t>シヨウリョウ</t>
    </rPh>
    <rPh sb="20" eb="22">
      <t>ルイジ</t>
    </rPh>
    <rPh sb="22" eb="24">
      <t>ダンタイ</t>
    </rPh>
    <rPh sb="25" eb="26">
      <t>クラ</t>
    </rPh>
    <rPh sb="27" eb="29">
      <t>テイイ</t>
    </rPh>
    <rPh sb="30" eb="32">
      <t>セッテイ</t>
    </rPh>
    <rPh sb="99" eb="100">
      <t>オオ</t>
    </rPh>
    <rPh sb="102" eb="104">
      <t>ウワマワ</t>
    </rPh>
    <rPh sb="126" eb="128">
      <t>コンゴ</t>
    </rPh>
    <rPh sb="289" eb="291">
      <t>ショリ</t>
    </rPh>
    <rPh sb="291" eb="292">
      <t>ジョウ</t>
    </rPh>
    <rPh sb="293" eb="294">
      <t>ユウ</t>
    </rPh>
    <rPh sb="348" eb="351">
      <t>コウカテキ</t>
    </rPh>
    <rPh sb="358" eb="359">
      <t>ト</t>
    </rPh>
    <rPh sb="360" eb="361">
      <t>ク</t>
    </rPh>
    <rPh sb="362" eb="364">
      <t>ヒツヨウ</t>
    </rPh>
    <rPh sb="443" eb="445">
      <t>フキュウ</t>
    </rPh>
    <rPh sb="445" eb="447">
      <t>ソクシン</t>
    </rPh>
    <rPh sb="448" eb="449">
      <t>ツト</t>
    </rPh>
    <phoneticPr fontId="4"/>
  </si>
  <si>
    <t>　経営状況は堅調に推移していると思われるが、今後、耐用年数を迎える資産が増加する見込みであるため、いくつかの課題がある状況である。
　給水収益について、将来的に節水機器による使用料の減少が続くことが想定される。また、施設の維持管理費の増加などが考えられるため、W-PPPの導入により、業務効率化や維持管理と更新計画の支援を一体で行うことによる費用の効率化を図り、指標改善に取り組んでいく。
　また、下水道施設の老朽化対策については、今後耐用年数を超過する資産が増加していくため、アセットマネジメント計画に基づき、計画的な更新・改築に努め取り組んでいく。</t>
    <rPh sb="1" eb="3">
      <t>ケイエイ</t>
    </rPh>
    <rPh sb="3" eb="5">
      <t>ジョウキョウ</t>
    </rPh>
    <rPh sb="6" eb="8">
      <t>ケンチョウ</t>
    </rPh>
    <rPh sb="9" eb="11">
      <t>スイイ</t>
    </rPh>
    <rPh sb="16" eb="17">
      <t>オモ</t>
    </rPh>
    <rPh sb="22" eb="24">
      <t>コンゴ</t>
    </rPh>
    <rPh sb="67" eb="71">
      <t>キュウスイシュウエキ</t>
    </rPh>
    <rPh sb="76" eb="79">
      <t>ショウライテキ</t>
    </rPh>
    <rPh sb="80" eb="82">
      <t>セッスイ</t>
    </rPh>
    <rPh sb="82" eb="84">
      <t>キキ</t>
    </rPh>
    <rPh sb="87" eb="90">
      <t>シヨウリョウ</t>
    </rPh>
    <rPh sb="91" eb="93">
      <t>ゲンショウ</t>
    </rPh>
    <rPh sb="94" eb="95">
      <t>ツヅ</t>
    </rPh>
    <rPh sb="99" eb="101">
      <t>ソウテイ</t>
    </rPh>
    <rPh sb="136" eb="138">
      <t>ドウニュウ</t>
    </rPh>
    <rPh sb="142" eb="144">
      <t>ギョウム</t>
    </rPh>
    <rPh sb="144" eb="146">
      <t>コウリツ</t>
    </rPh>
    <rPh sb="146" eb="147">
      <t>カ</t>
    </rPh>
    <rPh sb="148" eb="152">
      <t>イジカンリ</t>
    </rPh>
    <rPh sb="153" eb="157">
      <t>コウシンケイカク</t>
    </rPh>
    <rPh sb="158" eb="160">
      <t>シエン</t>
    </rPh>
    <rPh sb="161" eb="163">
      <t>イッタイ</t>
    </rPh>
    <rPh sb="164" eb="165">
      <t>オコナ</t>
    </rPh>
    <rPh sb="171" eb="173">
      <t>ヒヨウ</t>
    </rPh>
    <rPh sb="174" eb="177">
      <t>コウリツカ</t>
    </rPh>
    <rPh sb="178" eb="17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</si>
</sst>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C2-4EE9-A99E-885A4C93A1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FDC2-4EE9-A99E-885A4C93A1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10-4027-A8B0-7CDF1495AB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B710-4027-A8B0-7CDF1495AB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c:v>
                </c:pt>
                <c:pt idx="1">
                  <c:v>97.7</c:v>
                </c:pt>
                <c:pt idx="2">
                  <c:v>97.69</c:v>
                </c:pt>
                <c:pt idx="3">
                  <c:v>97.69</c:v>
                </c:pt>
                <c:pt idx="4">
                  <c:v>97.69</c:v>
                </c:pt>
              </c:numCache>
            </c:numRef>
          </c:val>
          <c:extLst>
            <c:ext xmlns:c16="http://schemas.microsoft.com/office/drawing/2014/chart" uri="{C3380CC4-5D6E-409C-BE32-E72D297353CC}">
              <c16:uniqueId val="{00000000-8E78-4FA6-BF76-93099A151C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8E78-4FA6-BF76-93099A151C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102.45</c:v>
                </c:pt>
                <c:pt idx="1">
                  <c:v>105.47</c:v>
                </c:pt>
                <c:pt idx="2">
                  <c:v>107.64</c:v>
                </c:pt>
                <c:pt idx="3">
                  <c:v>104.69</c:v>
                </c:pt>
                <c:pt idx="4">
                  <c:v>106.06</c:v>
                </c:pt>
              </c:numCache>
            </c:numRef>
          </c:val>
          <c:extLst>
            <c:ext xmlns:c16="http://schemas.microsoft.com/office/drawing/2014/chart" uri="{C3380CC4-5D6E-409C-BE32-E72D297353CC}">
              <c16:uniqueId val="{00000000-64FE-4A06-ACA8-6152F50C6E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4FE-4A06-ACA8-6152F50C6E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4.13</c:v>
                </c:pt>
                <c:pt idx="1">
                  <c:v>8.1199999999999992</c:v>
                </c:pt>
                <c:pt idx="2">
                  <c:v>11.91</c:v>
                </c:pt>
                <c:pt idx="3">
                  <c:v>15.6</c:v>
                </c:pt>
                <c:pt idx="4">
                  <c:v>19.05</c:v>
                </c:pt>
              </c:numCache>
            </c:numRef>
          </c:val>
          <c:extLst>
            <c:ext xmlns:c16="http://schemas.microsoft.com/office/drawing/2014/chart" uri="{C3380CC4-5D6E-409C-BE32-E72D297353CC}">
              <c16:uniqueId val="{00000000-27D7-4DD5-A275-3D9C06DF80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7D7-4DD5-A275-3D9C06DF80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C8-42B8-874F-C2D3266FEB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BDC8-42B8-874F-C2D3266FEB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8-4AD0-B5F1-F29B6337A0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B398-4AD0-B5F1-F29B6337A0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47.73</c:v>
                </c:pt>
                <c:pt idx="1">
                  <c:v>64.959999999999994</c:v>
                </c:pt>
                <c:pt idx="2">
                  <c:v>120.08</c:v>
                </c:pt>
                <c:pt idx="3">
                  <c:v>124.93</c:v>
                </c:pt>
                <c:pt idx="4">
                  <c:v>128.47999999999999</c:v>
                </c:pt>
              </c:numCache>
            </c:numRef>
          </c:val>
          <c:extLst>
            <c:ext xmlns:c16="http://schemas.microsoft.com/office/drawing/2014/chart" uri="{C3380CC4-5D6E-409C-BE32-E72D297353CC}">
              <c16:uniqueId val="{00000000-4EAF-4383-8B7D-CBCC0CBF76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4EAF-4383-8B7D-CBCC0CBF76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623.04</c:v>
                </c:pt>
                <c:pt idx="1">
                  <c:v>602.15</c:v>
                </c:pt>
                <c:pt idx="2">
                  <c:v>561.98</c:v>
                </c:pt>
                <c:pt idx="3">
                  <c:v>506.34</c:v>
                </c:pt>
                <c:pt idx="4">
                  <c:v>462.02</c:v>
                </c:pt>
              </c:numCache>
            </c:numRef>
          </c:val>
          <c:extLst>
            <c:ext xmlns:c16="http://schemas.microsoft.com/office/drawing/2014/chart" uri="{C3380CC4-5D6E-409C-BE32-E72D297353CC}">
              <c16:uniqueId val="{00000000-15AC-46A5-A86B-1D8A76CA364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15AC-46A5-A86B-1D8A76CA364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38.61</c:v>
                </c:pt>
                <c:pt idx="1">
                  <c:v>116.26</c:v>
                </c:pt>
                <c:pt idx="2">
                  <c:v>97.88</c:v>
                </c:pt>
                <c:pt idx="3">
                  <c:v>111.21</c:v>
                </c:pt>
                <c:pt idx="4">
                  <c:v>108.46</c:v>
                </c:pt>
              </c:numCache>
            </c:numRef>
          </c:val>
          <c:extLst>
            <c:ext xmlns:c16="http://schemas.microsoft.com/office/drawing/2014/chart" uri="{C3380CC4-5D6E-409C-BE32-E72D297353CC}">
              <c16:uniqueId val="{00000000-6361-4207-8AFE-0DBE42FBC0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6361-4207-8AFE-0DBE42FBC0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314.45999999999998</c:v>
                </c:pt>
                <c:pt idx="1">
                  <c:v>106.61</c:v>
                </c:pt>
                <c:pt idx="2">
                  <c:v>128.53</c:v>
                </c:pt>
                <c:pt idx="3">
                  <c:v>113.75</c:v>
                </c:pt>
                <c:pt idx="4">
                  <c:v>117.92</c:v>
                </c:pt>
              </c:numCache>
            </c:numRef>
          </c:val>
          <c:extLst>
            <c:ext xmlns:c16="http://schemas.microsoft.com/office/drawing/2014/chart" uri="{C3380CC4-5D6E-409C-BE32-E72D297353CC}">
              <c16:uniqueId val="{00000000-A118-4FBC-A233-24C90C29734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A118-4FBC-A233-24C90C29734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利府町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35863</v>
      </c>
      <c r="AM8" s="44"/>
      <c r="AN8" s="44"/>
      <c r="AO8" s="44"/>
      <c r="AP8" s="44"/>
      <c r="AQ8" s="44"/>
      <c r="AR8" s="44"/>
      <c r="AS8" s="44"/>
      <c r="AT8" s="45">
        <f>データ!T6</f>
        <v>44.89</v>
      </c>
      <c r="AU8" s="45"/>
      <c r="AV8" s="45"/>
      <c r="AW8" s="45"/>
      <c r="AX8" s="45"/>
      <c r="AY8" s="45"/>
      <c r="AZ8" s="45"/>
      <c r="BA8" s="45"/>
      <c r="BB8" s="45">
        <f>データ!U6</f>
        <v>798.91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83.81</v>
      </c>
      <c r="J10" s="45"/>
      <c r="K10" s="45"/>
      <c r="L10" s="45"/>
      <c r="M10" s="45"/>
      <c r="N10" s="45"/>
      <c r="O10" s="45"/>
      <c r="P10" s="45">
        <f>データ!P6</f>
        <v>95.64</v>
      </c>
      <c r="Q10" s="45"/>
      <c r="R10" s="45"/>
      <c r="S10" s="45"/>
      <c r="T10" s="45"/>
      <c r="U10" s="45"/>
      <c r="V10" s="45"/>
      <c r="W10" s="45">
        <f>データ!Q6</f>
        <v>89.72</v>
      </c>
      <c r="X10" s="45"/>
      <c r="Y10" s="45"/>
      <c r="Z10" s="45"/>
      <c r="AA10" s="45"/>
      <c r="AB10" s="45"/>
      <c r="AC10" s="45"/>
      <c r="AD10" s="44">
        <f>データ!R6</f>
        <v>1595</v>
      </c>
      <c r="AE10" s="44"/>
      <c r="AF10" s="44"/>
      <c r="AG10" s="44"/>
      <c r="AH10" s="44"/>
      <c r="AI10" s="44"/>
      <c r="AJ10" s="44"/>
      <c r="AK10" s="2"/>
      <c r="AL10" s="44">
        <f>データ!V6</f>
        <v>34227</v>
      </c>
      <c r="AM10" s="44"/>
      <c r="AN10" s="44"/>
      <c r="AO10" s="44"/>
      <c r="AP10" s="44"/>
      <c r="AQ10" s="44"/>
      <c r="AR10" s="44"/>
      <c r="AS10" s="44"/>
      <c r="AT10" s="45">
        <f>データ!W6</f>
        <v>9.9499999999999993</v>
      </c>
      <c r="AU10" s="45"/>
      <c r="AV10" s="45"/>
      <c r="AW10" s="45"/>
      <c r="AX10" s="45"/>
      <c r="AY10" s="45"/>
      <c r="AZ10" s="45"/>
      <c r="BA10" s="45"/>
      <c r="BB10" s="45">
        <f>データ!X6</f>
        <v>3439.9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pImXndlOfBpHz7YQWJP4tZDOzc7Cww8UM9HLSivV35ARrzpZdRy6i8QKjHsB9RQy5G/mE89ctopY1EqyKTj4g==" saltValue="m9sgPjuDbUe0qcNPT4VF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44067</v>
      </c>
      <c r="D6" s="19">
        <f t="shared" si="3"/>
        <v>46</v>
      </c>
      <c r="E6" s="19">
        <f t="shared" si="3"/>
        <v>17</v>
      </c>
      <c r="F6" s="19">
        <f t="shared" si="3"/>
        <v>1</v>
      </c>
      <c r="G6" s="19">
        <f t="shared" si="3"/>
        <v>0</v>
      </c>
      <c r="H6" s="19" t="str">
        <f t="shared" si="3"/>
        <v>宮城県　利府町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83.81</v>
      </c>
      <c r="P6" s="20">
        <f t="shared" si="3"/>
        <v>95.64</v>
      </c>
      <c r="Q6" s="20">
        <f t="shared" si="3"/>
        <v>89.72</v>
      </c>
      <c r="R6" s="20">
        <f t="shared" si="3"/>
        <v>1595</v>
      </c>
      <c r="S6" s="20">
        <f t="shared" si="3"/>
        <v>35863</v>
      </c>
      <c r="T6" s="20">
        <f t="shared" si="3"/>
        <v>44.89</v>
      </c>
      <c r="U6" s="20">
        <f t="shared" si="3"/>
        <v>798.91</v>
      </c>
      <c r="V6" s="20">
        <f t="shared" si="3"/>
        <v>34227</v>
      </c>
      <c r="W6" s="20">
        <f t="shared" si="3"/>
        <v>9.9499999999999993</v>
      </c>
      <c r="X6" s="20">
        <f t="shared" si="3"/>
        <v>3439.9</v>
      </c>
      <c r="Y6" s="21">
        <f>IF(Y7="",NA(),Y7)</f>
        <v>102.45</v>
      </c>
      <c r="Z6" s="21">
        <f t="shared" ref="Z6:AH6" si="4">IF(Z7="",NA(),Z7)</f>
        <v>105.47</v>
      </c>
      <c r="AA6" s="21">
        <f t="shared" si="4"/>
        <v>107.64</v>
      </c>
      <c r="AB6" s="21">
        <f t="shared" si="4"/>
        <v>104.69</v>
      </c>
      <c r="AC6" s="21">
        <f t="shared" si="4"/>
        <v>106.06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47.73</v>
      </c>
      <c r="AV6" s="21">
        <f t="shared" ref="AV6:BD6" si="6">IF(AV7="",NA(),AV7)</f>
        <v>64.959999999999994</v>
      </c>
      <c r="AW6" s="21">
        <f t="shared" si="6"/>
        <v>120.08</v>
      </c>
      <c r="AX6" s="21">
        <f t="shared" si="6"/>
        <v>124.93</v>
      </c>
      <c r="AY6" s="21">
        <f t="shared" si="6"/>
        <v>128.47999999999999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623.04</v>
      </c>
      <c r="BG6" s="21">
        <f t="shared" ref="BG6:BO6" si="7">IF(BG7="",NA(),BG7)</f>
        <v>602.15</v>
      </c>
      <c r="BH6" s="21">
        <f t="shared" si="7"/>
        <v>561.98</v>
      </c>
      <c r="BI6" s="21">
        <f t="shared" si="7"/>
        <v>506.34</v>
      </c>
      <c r="BJ6" s="21">
        <f t="shared" si="7"/>
        <v>462.02</v>
      </c>
      <c r="BK6" s="21">
        <f t="shared" si="7"/>
        <v>857.88</v>
      </c>
      <c r="BL6" s="21">
        <f t="shared" si="7"/>
        <v>825.1</v>
      </c>
      <c r="BM6" s="21">
        <f t="shared" si="7"/>
        <v>789.87</v>
      </c>
      <c r="BN6" s="21">
        <f t="shared" si="7"/>
        <v>749.43</v>
      </c>
      <c r="BO6" s="21">
        <f t="shared" si="7"/>
        <v>698.04</v>
      </c>
      <c r="BP6" s="20" t="str">
        <f>IF(BP7="","",IF(BP7="-","【-】","【"&amp;SUBSTITUTE(TEXT(BP7,"#,##0.00"),"-","△")&amp;"】"))</f>
        <v>【602.56】</v>
      </c>
      <c r="BQ6" s="21">
        <f>IF(BQ7="",NA(),BQ7)</f>
        <v>38.61</v>
      </c>
      <c r="BR6" s="21">
        <f t="shared" ref="BR6:BZ6" si="8">IF(BR7="",NA(),BR7)</f>
        <v>116.26</v>
      </c>
      <c r="BS6" s="21">
        <f t="shared" si="8"/>
        <v>97.88</v>
      </c>
      <c r="BT6" s="21">
        <f t="shared" si="8"/>
        <v>111.21</v>
      </c>
      <c r="BU6" s="21">
        <f t="shared" si="8"/>
        <v>108.46</v>
      </c>
      <c r="BV6" s="21">
        <f t="shared" si="8"/>
        <v>94.97</v>
      </c>
      <c r="BW6" s="21">
        <f t="shared" si="8"/>
        <v>97.07</v>
      </c>
      <c r="BX6" s="21">
        <f t="shared" si="8"/>
        <v>98.06</v>
      </c>
      <c r="BY6" s="21">
        <f t="shared" si="8"/>
        <v>98.46</v>
      </c>
      <c r="BZ6" s="21">
        <f t="shared" si="8"/>
        <v>97.98</v>
      </c>
      <c r="CA6" s="20" t="str">
        <f>IF(CA7="","",IF(CA7="-","【-】","【"&amp;SUBSTITUTE(TEXT(CA7,"#,##0.00"),"-","△")&amp;"】"))</f>
        <v>【97.94】</v>
      </c>
      <c r="CB6" s="21">
        <f>IF(CB7="",NA(),CB7)</f>
        <v>314.45999999999998</v>
      </c>
      <c r="CC6" s="21">
        <f t="shared" ref="CC6:CK6" si="9">IF(CC7="",NA(),CC7)</f>
        <v>106.61</v>
      </c>
      <c r="CD6" s="21">
        <f t="shared" si="9"/>
        <v>128.53</v>
      </c>
      <c r="CE6" s="21">
        <f t="shared" si="9"/>
        <v>113.75</v>
      </c>
      <c r="CF6" s="21">
        <f t="shared" si="9"/>
        <v>117.92</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97.7</v>
      </c>
      <c r="CY6" s="21">
        <f t="shared" ref="CY6:DG6" si="11">IF(CY7="",NA(),CY7)</f>
        <v>97.7</v>
      </c>
      <c r="CZ6" s="21">
        <f t="shared" si="11"/>
        <v>97.69</v>
      </c>
      <c r="DA6" s="21">
        <f t="shared" si="11"/>
        <v>97.69</v>
      </c>
      <c r="DB6" s="21">
        <f t="shared" si="11"/>
        <v>97.69</v>
      </c>
      <c r="DC6" s="21">
        <f t="shared" si="11"/>
        <v>92.72</v>
      </c>
      <c r="DD6" s="21">
        <f t="shared" si="11"/>
        <v>92.88</v>
      </c>
      <c r="DE6" s="21">
        <f t="shared" si="11"/>
        <v>92.9</v>
      </c>
      <c r="DF6" s="21">
        <f t="shared" si="11"/>
        <v>92.89</v>
      </c>
      <c r="DG6" s="21">
        <f t="shared" si="11"/>
        <v>93.08</v>
      </c>
      <c r="DH6" s="20" t="str">
        <f>IF(DH7="","",IF(DH7="-","【-】","【"&amp;SUBSTITUTE(TEXT(DH7,"#,##0.00"),"-","△")&amp;"】"))</f>
        <v>【96.00】</v>
      </c>
      <c r="DI6" s="21">
        <f>IF(DI7="",NA(),DI7)</f>
        <v>4.13</v>
      </c>
      <c r="DJ6" s="21">
        <f t="shared" ref="DJ6:DR6" si="12">IF(DJ7="",NA(),DJ7)</f>
        <v>8.1199999999999992</v>
      </c>
      <c r="DK6" s="21">
        <f t="shared" si="12"/>
        <v>11.91</v>
      </c>
      <c r="DL6" s="21">
        <f t="shared" si="12"/>
        <v>15.6</v>
      </c>
      <c r="DM6" s="21">
        <f t="shared" si="12"/>
        <v>19.05</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44067</v>
      </c>
      <c r="D7" s="23">
        <v>46</v>
      </c>
      <c r="E7" s="23">
        <v>17</v>
      </c>
      <c r="F7" s="23">
        <v>1</v>
      </c>
      <c r="G7" s="23">
        <v>0</v>
      </c>
      <c r="H7" s="23" t="s">
        <v>96</v>
      </c>
      <c r="I7" s="23" t="s">
        <v>97</v>
      </c>
      <c r="J7" s="23" t="s">
        <v>98</v>
      </c>
      <c r="K7" s="23" t="s">
        <v>99</v>
      </c>
      <c r="L7" s="23" t="s">
        <v>100</v>
      </c>
      <c r="M7" s="23" t="s">
        <v>101</v>
      </c>
      <c r="N7" s="24" t="s">
        <v>102</v>
      </c>
      <c r="O7" s="24">
        <v>83.81</v>
      </c>
      <c r="P7" s="24">
        <v>95.64</v>
      </c>
      <c r="Q7" s="24">
        <v>89.72</v>
      </c>
      <c r="R7" s="24">
        <v>1595</v>
      </c>
      <c r="S7" s="24">
        <v>35863</v>
      </c>
      <c r="T7" s="24">
        <v>44.89</v>
      </c>
      <c r="U7" s="24">
        <v>798.91</v>
      </c>
      <c r="V7" s="24">
        <v>34227</v>
      </c>
      <c r="W7" s="24">
        <v>9.9499999999999993</v>
      </c>
      <c r="X7" s="24">
        <v>3439.9</v>
      </c>
      <c r="Y7" s="24">
        <v>102.45</v>
      </c>
      <c r="Z7" s="24">
        <v>105.47</v>
      </c>
      <c r="AA7" s="24">
        <v>107.64</v>
      </c>
      <c r="AB7" s="24">
        <v>104.69</v>
      </c>
      <c r="AC7" s="24">
        <v>106.06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47.73</v>
      </c>
      <c r="AV7" s="24">
        <v>64.959999999999994</v>
      </c>
      <c r="AW7" s="24">
        <v>120.08</v>
      </c>
      <c r="AX7" s="24">
        <v>124.93</v>
      </c>
      <c r="AY7" s="24">
        <v>128.47999999999999</v>
      </c>
      <c r="AZ7" s="24">
        <v>67.930000000000007</v>
      </c>
      <c r="BA7" s="24">
        <v>68.53</v>
      </c>
      <c r="BB7" s="24">
        <v>69.180000000000007</v>
      </c>
      <c r="BC7" s="24">
        <v>76.319999999999993</v>
      </c>
      <c r="BD7" s="24">
        <v>80.33</v>
      </c>
      <c r="BE7" s="24">
        <v>82.75</v>
      </c>
      <c r="BF7" s="24">
        <v>623.04</v>
      </c>
      <c r="BG7" s="24">
        <v>602.15</v>
      </c>
      <c r="BH7" s="24">
        <v>561.98</v>
      </c>
      <c r="BI7" s="24">
        <v>506.34</v>
      </c>
      <c r="BJ7" s="24">
        <v>462.02</v>
      </c>
      <c r="BK7" s="24">
        <v>857.88</v>
      </c>
      <c r="BL7" s="24">
        <v>825.1</v>
      </c>
      <c r="BM7" s="24">
        <v>789.87</v>
      </c>
      <c r="BN7" s="24">
        <v>749.43</v>
      </c>
      <c r="BO7" s="24">
        <v>698.04</v>
      </c>
      <c r="BP7" s="24">
        <v>602.55999999999995</v>
      </c>
      <c r="BQ7" s="24">
        <v>38.61</v>
      </c>
      <c r="BR7" s="24">
        <v>116.26</v>
      </c>
      <c r="BS7" s="24">
        <v>97.88</v>
      </c>
      <c r="BT7" s="24">
        <v>111.21</v>
      </c>
      <c r="BU7" s="24">
        <v>108.46</v>
      </c>
      <c r="BV7" s="24">
        <v>94.97</v>
      </c>
      <c r="BW7" s="24">
        <v>97.07</v>
      </c>
      <c r="BX7" s="24">
        <v>98.06</v>
      </c>
      <c r="BY7" s="24">
        <v>98.46</v>
      </c>
      <c r="BZ7" s="24">
        <v>97.98</v>
      </c>
      <c r="CA7" s="24">
        <v>97.94</v>
      </c>
      <c r="CB7" s="24">
        <v>314.45999999999998</v>
      </c>
      <c r="CC7" s="24">
        <v>106.61</v>
      </c>
      <c r="CD7" s="24">
        <v>128.53</v>
      </c>
      <c r="CE7" s="24">
        <v>113.75</v>
      </c>
      <c r="CF7" s="24">
        <v>117.92</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97.7</v>
      </c>
      <c r="CY7" s="24">
        <v>97.7</v>
      </c>
      <c r="CZ7" s="24">
        <v>97.69</v>
      </c>
      <c r="DA7" s="24">
        <v>97.69</v>
      </c>
      <c r="DB7" s="24">
        <v>97.69</v>
      </c>
      <c r="DC7" s="24">
        <v>92.72</v>
      </c>
      <c r="DD7" s="24">
        <v>92.88</v>
      </c>
      <c r="DE7" s="24">
        <v>92.9</v>
      </c>
      <c r="DF7" s="24">
        <v>92.89</v>
      </c>
      <c r="DG7" s="24">
        <v>93.08</v>
      </c>
      <c r="DH7" s="24">
        <v>96</v>
      </c>
      <c r="DI7" s="24">
        <v>4.13</v>
      </c>
      <c r="DJ7" s="24">
        <v>8.1199999999999992</v>
      </c>
      <c r="DK7" s="24">
        <v>11.91</v>
      </c>
      <c r="DL7" s="24">
        <v>15.6</v>
      </c>
      <c r="DM7" s="24">
        <v>19.05</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2025-12-23T05:56:52Z</dcterms:created>
  <dcterms:modified xsi:type="dcterms:W3CDTF">2026-02-16T04:42:45Z</dcterms:modified>
  <cp:category/>
</cp:coreProperties>
</file>